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195" windowHeight="7230" tabRatio="833"/>
  </bookViews>
  <sheets>
    <sheet name="Alapfüggvények" sheetId="1" r:id="rId1"/>
    <sheet name="Paraméter nélküli fgvek" sheetId="2" r:id="rId2"/>
    <sheet name="Dátumkezelő fgvek" sheetId="3" r:id="rId3"/>
    <sheet name="Darab fgvek" sheetId="4" r:id="rId4"/>
    <sheet name="HA fgvek" sheetId="6" r:id="rId5"/>
    <sheet name="Egyéb" sheetId="9" r:id="rId6"/>
    <sheet name="Mátrix fgvek" sheetId="7" r:id="rId7"/>
    <sheet name="Adatbázis fgvek" sheetId="8" r:id="rId8"/>
    <sheet name="Kereső fgvek" sheetId="5" r:id="rId9"/>
    <sheet name="Szövegfüggvények" sheetId="10" r:id="rId10"/>
  </sheets>
  <calcPr calcId="145621"/>
</workbook>
</file>

<file path=xl/calcChain.xml><?xml version="1.0" encoding="utf-8"?>
<calcChain xmlns="http://schemas.openxmlformats.org/spreadsheetml/2006/main">
  <c r="G23" i="8" l="1"/>
  <c r="E22" i="8"/>
  <c r="C54" i="8" l="1"/>
  <c r="E8" i="7"/>
  <c r="C53" i="6"/>
  <c r="F64" i="6"/>
  <c r="C62" i="8" l="1"/>
  <c r="C58" i="8"/>
  <c r="O36" i="8"/>
  <c r="O32" i="8"/>
  <c r="O28" i="8"/>
  <c r="O24" i="8"/>
  <c r="F65" i="6"/>
  <c r="F66" i="6"/>
  <c r="F67" i="6"/>
  <c r="C59" i="6"/>
  <c r="C58" i="6"/>
  <c r="C57" i="6"/>
  <c r="C56" i="6"/>
  <c r="C55" i="6"/>
  <c r="C54" i="6"/>
  <c r="C37" i="6"/>
  <c r="C36" i="6"/>
  <c r="C35" i="6"/>
  <c r="C34" i="6"/>
  <c r="C33" i="6"/>
  <c r="C32" i="6"/>
  <c r="C31" i="6"/>
  <c r="C30" i="6"/>
  <c r="C29" i="6"/>
  <c r="B28" i="5"/>
  <c r="B25" i="5"/>
  <c r="B22" i="5"/>
  <c r="B19" i="5"/>
  <c r="D15" i="5"/>
  <c r="B16" i="5" s="1"/>
  <c r="E12" i="5"/>
  <c r="E11" i="5"/>
  <c r="E10" i="5"/>
  <c r="E9" i="5"/>
  <c r="E8" i="5"/>
  <c r="E7" i="5"/>
  <c r="B31" i="5" s="1"/>
  <c r="E6" i="5"/>
  <c r="E5" i="5"/>
</calcChain>
</file>

<file path=xl/sharedStrings.xml><?xml version="1.0" encoding="utf-8"?>
<sst xmlns="http://schemas.openxmlformats.org/spreadsheetml/2006/main" count="375" uniqueCount="275">
  <si>
    <t>INDEX</t>
  </si>
  <si>
    <t>HOL.VAN</t>
  </si>
  <si>
    <t>SZUM</t>
  </si>
  <si>
    <t>ÁTLAG</t>
  </si>
  <si>
    <t>MAX</t>
  </si>
  <si>
    <t>MIN</t>
  </si>
  <si>
    <t>MÓDUSZ</t>
  </si>
  <si>
    <t>MEDIÁN</t>
  </si>
  <si>
    <t>PI()</t>
  </si>
  <si>
    <t>MA()</t>
  </si>
  <si>
    <t>MOST()</t>
  </si>
  <si>
    <t>VÉL()</t>
  </si>
  <si>
    <t>ÉV(DÁTUM)</t>
  </si>
  <si>
    <t>HÓNAP(DÁTUM)</t>
  </si>
  <si>
    <t>NAP(DÁTUM)</t>
  </si>
  <si>
    <t>DARAB(TARTOMÁNY)</t>
  </si>
  <si>
    <t>DARAB2(TARTOMÁNY)</t>
  </si>
  <si>
    <t>DARABÜRES(TARTOMÁNY)</t>
  </si>
  <si>
    <t>DARABTELI(TARTOMÁNY;FELTÉTEL)</t>
  </si>
  <si>
    <t>Fkeres(érték;tábla;oszlop)</t>
  </si>
  <si>
    <t>Vkeres(érték;tábla;sor)</t>
  </si>
  <si>
    <t>Szumha(tartomány;feltétel)</t>
  </si>
  <si>
    <t>SZORZATÖSSZEG(Tömb1;Tömb1;…)</t>
  </si>
  <si>
    <t>AB.szum(adatbázistábla;mező;kritériumtábla)</t>
  </si>
  <si>
    <t>AB.átlag(…….)</t>
  </si>
  <si>
    <t>AB.max(…….)</t>
  </si>
  <si>
    <t>AB.min(…….)</t>
  </si>
  <si>
    <t>AB.darab(…….)</t>
  </si>
  <si>
    <t>Ab.darab2(……)</t>
  </si>
  <si>
    <t>Ab.mező(……)</t>
  </si>
  <si>
    <t>számok összege</t>
  </si>
  <si>
    <t>számok átlaga</t>
  </si>
  <si>
    <t>legnagyobb szám</t>
  </si>
  <si>
    <t>legkisebb szám</t>
  </si>
  <si>
    <t>kerekítés megadott számjegyre</t>
  </si>
  <si>
    <t>felfelé történő kerekítés</t>
  </si>
  <si>
    <t>lefelé történő kerekítés</t>
  </si>
  <si>
    <t>KEREKÍTÉS(szám;hány_számjegy)</t>
  </si>
  <si>
    <t>KEREK.FEL(szám;hány_számjegy)</t>
  </si>
  <si>
    <t>KEREK.LE(szám;hány_számjegy)</t>
  </si>
  <si>
    <t>egy sorozat leggyakoribb eleme</t>
  </si>
  <si>
    <t>a középső érték/szám (páros, páratlan)</t>
  </si>
  <si>
    <t>értéke: 3,14</t>
  </si>
  <si>
    <t>mai dátum</t>
  </si>
  <si>
    <t>mai dátum és idő</t>
  </si>
  <si>
    <t>véletlen szám 0 és 1 között</t>
  </si>
  <si>
    <t>a paraméterben megadot dátumból az évszámot adja eredményül pl. Év(Ma())</t>
  </si>
  <si>
    <t>a paraméterben megadott dátumból a napot adja eredményül pl. Nap(Most())</t>
  </si>
  <si>
    <r>
      <t xml:space="preserve">a </t>
    </r>
    <r>
      <rPr>
        <sz val="11"/>
        <color rgb="FFFF0000"/>
        <rFont val="Calibri"/>
        <family val="2"/>
        <charset val="238"/>
        <scheme val="minor"/>
      </rPr>
      <t>számokat</t>
    </r>
    <r>
      <rPr>
        <sz val="11"/>
        <color theme="1"/>
        <rFont val="Calibri"/>
        <family val="2"/>
        <charset val="238"/>
        <scheme val="minor"/>
      </rPr>
      <t xml:space="preserve"> tartalmazó cellák darabszámát adja meg</t>
    </r>
  </si>
  <si>
    <r>
      <t xml:space="preserve">a </t>
    </r>
    <r>
      <rPr>
        <sz val="11"/>
        <color rgb="FFFF0000"/>
        <rFont val="Calibri"/>
        <family val="2"/>
        <charset val="238"/>
        <scheme val="minor"/>
      </rPr>
      <t>nem üres</t>
    </r>
    <r>
      <rPr>
        <sz val="11"/>
        <color theme="1"/>
        <rFont val="Calibri"/>
        <family val="2"/>
        <charset val="238"/>
        <scheme val="minor"/>
      </rPr>
      <t xml:space="preserve"> cellák daraszámát adja meg</t>
    </r>
  </si>
  <si>
    <r>
      <t>az</t>
    </r>
    <r>
      <rPr>
        <sz val="11"/>
        <color rgb="FFFF0000"/>
        <rFont val="Calibri"/>
        <family val="2"/>
        <charset val="238"/>
        <scheme val="minor"/>
      </rPr>
      <t xml:space="preserve"> üres </t>
    </r>
    <r>
      <rPr>
        <sz val="11"/>
        <color theme="1"/>
        <rFont val="Calibri"/>
        <family val="2"/>
        <charset val="238"/>
        <scheme val="minor"/>
      </rPr>
      <t>cellák darabszámát adja meg</t>
    </r>
  </si>
  <si>
    <r>
      <t>a</t>
    </r>
    <r>
      <rPr>
        <sz val="11"/>
        <color rgb="FFFF0000"/>
        <rFont val="Calibri"/>
        <family val="2"/>
        <charset val="238"/>
        <scheme val="minor"/>
      </rPr>
      <t xml:space="preserve"> feltételnek megfelelő</t>
    </r>
    <r>
      <rPr>
        <sz val="11"/>
        <color theme="1"/>
        <rFont val="Calibri"/>
        <family val="2"/>
        <charset val="238"/>
        <scheme val="minor"/>
      </rPr>
      <t xml:space="preserve"> cellák darabszámát adja</t>
    </r>
  </si>
  <si>
    <r>
      <t xml:space="preserve">egy táblázat ELSŐ </t>
    </r>
    <r>
      <rPr>
        <sz val="11"/>
        <color rgb="FFFF0000"/>
        <rFont val="Calibri"/>
        <family val="2"/>
        <charset val="238"/>
        <scheme val="minor"/>
      </rPr>
      <t>oszlopában</t>
    </r>
    <r>
      <rPr>
        <sz val="11"/>
        <color theme="1"/>
        <rFont val="Calibri"/>
        <family val="2"/>
        <charset val="238"/>
        <scheme val="minor"/>
      </rPr>
      <t xml:space="preserve"> keres egy értéket és a megtalált sor egy másik </t>
    </r>
    <r>
      <rPr>
        <sz val="11"/>
        <color rgb="FFFF0000"/>
        <rFont val="Calibri"/>
        <family val="2"/>
        <charset val="238"/>
        <scheme val="minor"/>
      </rPr>
      <t>Oszlopából</t>
    </r>
    <r>
      <rPr>
        <sz val="11"/>
        <color theme="1"/>
        <rFont val="Calibri"/>
        <family val="2"/>
        <charset val="238"/>
        <scheme val="minor"/>
      </rPr>
      <t xml:space="preserve"> adja vissza a cellában szereplő adatot.</t>
    </r>
  </si>
  <si>
    <r>
      <t xml:space="preserve">egy táblázat ELSŐ </t>
    </r>
    <r>
      <rPr>
        <sz val="11"/>
        <color rgb="FFFF0000"/>
        <rFont val="Calibri"/>
        <family val="2"/>
        <charset val="238"/>
        <scheme val="minor"/>
      </rPr>
      <t>sorában</t>
    </r>
    <r>
      <rPr>
        <sz val="11"/>
        <color theme="1"/>
        <rFont val="Calibri"/>
        <family val="2"/>
        <charset val="238"/>
        <scheme val="minor"/>
      </rPr>
      <t xml:space="preserve"> keres egy értéket és a megtalált oszlop egy másik </t>
    </r>
    <r>
      <rPr>
        <sz val="11"/>
        <color rgb="FFFF0000"/>
        <rFont val="Calibri"/>
        <family val="2"/>
        <charset val="238"/>
        <scheme val="minor"/>
      </rPr>
      <t>Sorából</t>
    </r>
    <r>
      <rPr>
        <sz val="11"/>
        <color theme="1"/>
        <rFont val="Calibri"/>
        <family val="2"/>
        <charset val="238"/>
        <scheme val="minor"/>
      </rPr>
      <t xml:space="preserve"> adja vissza a cellában szereplő adatot.</t>
    </r>
  </si>
  <si>
    <t>HA(logikai kifejezés;igaz_ág;hamis_ág)</t>
  </si>
  <si>
    <t>ha igaz a kifejezés, akkor az igaz_ág teljesül, különben a hamis.</t>
  </si>
  <si>
    <t>a megadott feltétel alapján ad össze.</t>
  </si>
  <si>
    <t>egy értéket ad vissza egy cellatartományból egy sorszám alapján</t>
  </si>
  <si>
    <t>egy adott elemet keres egy cellatartományban, majd visszaadja az elem tartománybeli relatív pozícióját</t>
  </si>
  <si>
    <t>Sorcímkék</t>
  </si>
  <si>
    <t>Fontos ügyfél kft.</t>
  </si>
  <si>
    <t>Hatékony vevő kft.</t>
  </si>
  <si>
    <t>Képzelt Képzés bt.</t>
  </si>
  <si>
    <t>Megéri megmérni kft.</t>
  </si>
  <si>
    <t>Nagyon termelő kft.</t>
  </si>
  <si>
    <t>Sikeres vevő kft.</t>
  </si>
  <si>
    <t>vevő azonosító</t>
  </si>
  <si>
    <t>V002</t>
  </si>
  <si>
    <t>V003</t>
  </si>
  <si>
    <t>V009</t>
  </si>
  <si>
    <t>V001</t>
  </si>
  <si>
    <t>V008</t>
  </si>
  <si>
    <t>V007</t>
  </si>
  <si>
    <t>Azonosító</t>
  </si>
  <si>
    <t>Vevőnév</t>
  </si>
  <si>
    <t>Hivatkozások beállítása!</t>
  </si>
  <si>
    <t>(hol keresem; hányadik elemet)</t>
  </si>
  <si>
    <t>(mit keresek;holkeresem;egyezés)</t>
  </si>
  <si>
    <t>SZUM:</t>
  </si>
  <si>
    <t>Osztály</t>
  </si>
  <si>
    <t>Január</t>
  </si>
  <si>
    <t>Február</t>
  </si>
  <si>
    <t>Március</t>
  </si>
  <si>
    <t>Április</t>
  </si>
  <si>
    <t>Május</t>
  </si>
  <si>
    <t>Június</t>
  </si>
  <si>
    <t>Összesen</t>
  </si>
  <si>
    <t>Élelmiszer</t>
  </si>
  <si>
    <t>Ruházat</t>
  </si>
  <si>
    <t>Iparcik</t>
  </si>
  <si>
    <t>Össz forgalom</t>
  </si>
  <si>
    <t>ÁTLAG:</t>
  </si>
  <si>
    <t>Név/Tantárgy</t>
  </si>
  <si>
    <t>MATEK</t>
  </si>
  <si>
    <t>MAGYAR</t>
  </si>
  <si>
    <t>KÉMIA</t>
  </si>
  <si>
    <t>FIZIKA</t>
  </si>
  <si>
    <t>FÖCI</t>
  </si>
  <si>
    <t>TÖRI</t>
  </si>
  <si>
    <t>TORNA</t>
  </si>
  <si>
    <t>Ali János</t>
  </si>
  <si>
    <t>Barta Gábor</t>
  </si>
  <si>
    <t>Huba Töhötöm</t>
  </si>
  <si>
    <t>Kis István</t>
  </si>
  <si>
    <t>Hiszt Erika</t>
  </si>
  <si>
    <t>Lapos Izabella</t>
  </si>
  <si>
    <t>Gipsz Jakab</t>
  </si>
  <si>
    <t>Nap</t>
  </si>
  <si>
    <t>Min     (°C)</t>
  </si>
  <si>
    <t>Max     (°C)</t>
  </si>
  <si>
    <t>Csapadék (mm)</t>
  </si>
  <si>
    <t>Napi átlag hőmérséklet</t>
  </si>
  <si>
    <t>Legkissebb hőmérséklet</t>
  </si>
  <si>
    <t>Legnagyobb hőmérséklet</t>
  </si>
  <si>
    <t>Átlagos csapadék mennyiség</t>
  </si>
  <si>
    <t>MAX, MIN:</t>
  </si>
  <si>
    <t>Átlagos hőmérsék-let</t>
  </si>
  <si>
    <t>Lefelé</t>
  </si>
  <si>
    <t>Felfelé</t>
  </si>
  <si>
    <t>Automatikusan</t>
  </si>
  <si>
    <t>Kerekítés, Kerek.fel, Kerek.le</t>
  </si>
  <si>
    <t>Adat</t>
  </si>
  <si>
    <t>Képlet</t>
  </si>
  <si>
    <t>Eredmény</t>
  </si>
  <si>
    <t>Módusz:</t>
  </si>
  <si>
    <t>Medián:</t>
  </si>
  <si>
    <t>Adatok</t>
  </si>
  <si>
    <t>E54:E59</t>
  </si>
  <si>
    <t>E54:E58</t>
  </si>
  <si>
    <t>páros</t>
  </si>
  <si>
    <t>páratlan</t>
  </si>
  <si>
    <t>pi:</t>
  </si>
  <si>
    <t>ma:</t>
  </si>
  <si>
    <t>most:</t>
  </si>
  <si>
    <t>vél:</t>
  </si>
  <si>
    <t>év</t>
  </si>
  <si>
    <t>hónap</t>
  </si>
  <si>
    <t>nap</t>
  </si>
  <si>
    <t>Hány darab olyan cella van az A oszlopban amelyikben szám van?</t>
  </si>
  <si>
    <t>krumpli</t>
  </si>
  <si>
    <t>Eredmény:</t>
  </si>
  <si>
    <t>párizsi</t>
  </si>
  <si>
    <t>Hány darab olyan cella van az A oszlopban amelyik NEM üres?</t>
  </si>
  <si>
    <t>Hány darab olyan cella van az A oszlopban amelyik üres?</t>
  </si>
  <si>
    <t>Répa</t>
  </si>
  <si>
    <t>Hány darab van az alábbi számokból az A oszlopban?</t>
  </si>
  <si>
    <t>db</t>
  </si>
  <si>
    <t>Cipőméret</t>
  </si>
  <si>
    <t>Név</t>
  </si>
  <si>
    <t>Magasság</t>
  </si>
  <si>
    <t>Testsúly</t>
  </si>
  <si>
    <t>Kiss János</t>
  </si>
  <si>
    <t>Nagy Béla</t>
  </si>
  <si>
    <t>Tóth Jenő</t>
  </si>
  <si>
    <t>Kocsis Artúr</t>
  </si>
  <si>
    <t>Nagy Natália</t>
  </si>
  <si>
    <t>Kovács Pál</t>
  </si>
  <si>
    <t>Tóth Irma</t>
  </si>
  <si>
    <t>Kinek van a legnagyobb lába?</t>
  </si>
  <si>
    <t>A 42-es lábú ember hány kiló?</t>
  </si>
  <si>
    <t>A 45-ös lábú ember hány centi?</t>
  </si>
  <si>
    <t>Kovács Pál hány kiló?</t>
  </si>
  <si>
    <t>Aki 203 cm magas, az hány kiló?</t>
  </si>
  <si>
    <t>Aki 135 cm magas, azt hogy hívják?</t>
  </si>
  <si>
    <t>Segédtábla kell az E oszlopban!</t>
  </si>
  <si>
    <t>Fkeres - függőlegesen keres</t>
  </si>
  <si>
    <t>Írd mellé, hogy melyik szám pozitív, illetve negatív!</t>
  </si>
  <si>
    <t>Írd mellé, hogy melyik szám Nagyobb 20-nál!</t>
  </si>
  <si>
    <t>(Képlettel is kiszámolhatod, hogy hány éves vagy!!!)</t>
  </si>
  <si>
    <t>A kék szín mellé írd ki, hogy "tetszik", a többi mellé, hogy "nem tetszik"</t>
  </si>
  <si>
    <t>kék</t>
  </si>
  <si>
    <t>zöld</t>
  </si>
  <si>
    <t>piros</t>
  </si>
  <si>
    <t>sárga</t>
  </si>
  <si>
    <t>rózsaszín</t>
  </si>
  <si>
    <t>HA:</t>
  </si>
  <si>
    <t>SZUMHA:</t>
  </si>
  <si>
    <r>
      <t xml:space="preserve">Írd mellé, hogy melyik szám </t>
    </r>
    <r>
      <rPr>
        <b/>
        <sz val="10"/>
        <rFont val="Arial"/>
        <family val="2"/>
        <charset val="238"/>
      </rPr>
      <t>pozitív, nulla,</t>
    </r>
    <r>
      <rPr>
        <sz val="11"/>
        <color theme="1"/>
        <rFont val="Calibri"/>
        <family val="2"/>
        <charset val="238"/>
        <scheme val="minor"/>
      </rPr>
      <t xml:space="preserve"> illetve </t>
    </r>
    <r>
      <rPr>
        <b/>
        <sz val="10"/>
        <rFont val="Arial"/>
        <family val="2"/>
        <charset val="238"/>
      </rPr>
      <t>negatív</t>
    </r>
    <r>
      <rPr>
        <sz val="11"/>
        <color theme="1"/>
        <rFont val="Calibri"/>
        <family val="2"/>
        <charset val="238"/>
        <scheme val="minor"/>
      </rPr>
      <t>!</t>
    </r>
  </si>
  <si>
    <t>Egymásba ágyazott HA fgv:</t>
  </si>
  <si>
    <t>Gyümölcs</t>
  </si>
  <si>
    <t>Vásárolt mennyiség</t>
  </si>
  <si>
    <t>összesen:</t>
  </si>
  <si>
    <t>alma</t>
  </si>
  <si>
    <t>körte</t>
  </si>
  <si>
    <t>szilva</t>
  </si>
  <si>
    <t>barack</t>
  </si>
  <si>
    <t>AB.SZUM</t>
  </si>
  <si>
    <t>AB.ÁTLAG</t>
  </si>
  <si>
    <t>Fa</t>
  </si>
  <si>
    <t>Kor</t>
  </si>
  <si>
    <t>Hozam</t>
  </si>
  <si>
    <t>Nyereség</t>
  </si>
  <si>
    <t>Alma</t>
  </si>
  <si>
    <t>Körte</t>
  </si>
  <si>
    <t>Cseresznye</t>
  </si>
  <si>
    <t>A 10 méternél magasabb almafák átlagos hozama (12)</t>
  </si>
  <si>
    <t>&gt;10</t>
  </si>
  <si>
    <t>Az adatbázisban szereplő fák átlagos kora (13)</t>
  </si>
  <si>
    <t xml:space="preserve">A körte fák átlagos magassága </t>
  </si>
  <si>
    <t>Az almafák átlagéletkora</t>
  </si>
  <si>
    <t>Kritériumtábla! (Segédtábla)</t>
  </si>
  <si>
    <t>a feltételnek megfelelő sorok választott oszlopában található számokat ÖSSZEADJA</t>
  </si>
  <si>
    <t>a feltételnek megfelelő sorok választott oszlopában található számok ÁTLAGÁT adja</t>
  </si>
  <si>
    <t>a feltételnek megfelelő sorok választott oszlopában található LEGNAGYOBB számot adja meg</t>
  </si>
  <si>
    <t>a feltételnek megfelelő sorok választott oszlopában található LEGKISEBB számot adja meg</t>
  </si>
  <si>
    <t>a feltételnek megfelelő sorok választott oszlopában található számokat tartalmazó cellák DARABSZÁMÁT adja meg</t>
  </si>
  <si>
    <t>a feltételnek megfelelő sorok választott oszlopában található NEM ÜRES cellák darabszámát adja meg</t>
  </si>
  <si>
    <t>a feltételnek megfelelő 1 SOR választott oszlopában található adatot adja meg</t>
  </si>
  <si>
    <t>AB.MEZŐ</t>
  </si>
  <si>
    <t>Óra</t>
  </si>
  <si>
    <t>Hétfő</t>
  </si>
  <si>
    <t>Kedd</t>
  </si>
  <si>
    <t>Szerda</t>
  </si>
  <si>
    <t>Csütörtök</t>
  </si>
  <si>
    <t>Péntek</t>
  </si>
  <si>
    <t>Szombat</t>
  </si>
  <si>
    <t>Vasárnap</t>
  </si>
  <si>
    <t>1.</t>
  </si>
  <si>
    <t>Tesi</t>
  </si>
  <si>
    <t>Matek</t>
  </si>
  <si>
    <t>Biológia</t>
  </si>
  <si>
    <t>Informatika</t>
  </si>
  <si>
    <t>2.</t>
  </si>
  <si>
    <t>Angol</t>
  </si>
  <si>
    <t>Ének</t>
  </si>
  <si>
    <t>3.</t>
  </si>
  <si>
    <t>Magyar</t>
  </si>
  <si>
    <t>Körny.v</t>
  </si>
  <si>
    <t>4.</t>
  </si>
  <si>
    <t>Rajz</t>
  </si>
  <si>
    <t>5.</t>
  </si>
  <si>
    <t>Töri</t>
  </si>
  <si>
    <t>Műszaki ism</t>
  </si>
  <si>
    <t>6.</t>
  </si>
  <si>
    <t>Földrajz</t>
  </si>
  <si>
    <t>Milyen óra van kedden az 5. órában?</t>
  </si>
  <si>
    <t>Milyen óra van Pénteken a 4. órában?</t>
  </si>
  <si>
    <t>Milyen óra van szedán a 2. órában?</t>
  </si>
  <si>
    <t>Az almafák által termelt összes nyereség:</t>
  </si>
  <si>
    <t>A 10 és 16 méter közötti almafák által termelt összes nyereség:</t>
  </si>
  <si>
    <t>&lt;16</t>
  </si>
  <si>
    <t>a paraméterben megadott tömböket soronként összeszorozza, és az eredményeket összeadja</t>
  </si>
  <si>
    <t>Megnevezés</t>
  </si>
  <si>
    <t>Labda</t>
  </si>
  <si>
    <t>Karkötő</t>
  </si>
  <si>
    <t>Cipő</t>
  </si>
  <si>
    <t>Rágó</t>
  </si>
  <si>
    <t>TV</t>
  </si>
  <si>
    <t>DB</t>
  </si>
  <si>
    <t>Ft/db</t>
  </si>
  <si>
    <t>Az összes költség:</t>
  </si>
  <si>
    <t>a paraméterben megadot dátumból a hónapot adja eredményül pl. Hónap(B8)</t>
  </si>
  <si>
    <t>Csak az a szám mellé írd ki, hogy "éves vagyok" ahány éves vagy. A többi mellett ne legyen semmi!</t>
  </si>
  <si>
    <t>Egy adathalmaz k-adik legnagyobb elemét adja vissza. Pl. a harmadik legnagyobb szám</t>
  </si>
  <si>
    <t>Egy adathalmaz k-adik legkisebb elemét adja vissza. Pl. az utolsó előtti (vagyis a 2. legkisebb elem)</t>
  </si>
  <si>
    <t>Rádió</t>
  </si>
  <si>
    <t>Szekrénysor</t>
  </si>
  <si>
    <t>Könyv</t>
  </si>
  <si>
    <t>NAGY(Tömb;k)</t>
  </si>
  <si>
    <t>KICSI(Tömb;k)</t>
  </si>
  <si>
    <t>BAL</t>
  </si>
  <si>
    <t>JOBB</t>
  </si>
  <si>
    <t>NAGYBETŰS</t>
  </si>
  <si>
    <t>KARAKTER</t>
  </si>
  <si>
    <t>ÖSSZEFŰZ</t>
  </si>
  <si>
    <t>KÖZÉP</t>
  </si>
  <si>
    <t>ÉV()</t>
  </si>
  <si>
    <t>pl. a mai dátumból a évet adja vissza</t>
  </si>
  <si>
    <t>év:</t>
  </si>
  <si>
    <t>4.:</t>
  </si>
  <si>
    <t>9.:</t>
  </si>
  <si>
    <t>utolsó:</t>
  </si>
  <si>
    <t>utolsó előtti:</t>
  </si>
  <si>
    <t>Keresd meg a 4., 9., az utolsó, 2., az első és az utolsó előtti legnagyobb v. legkisebb számot az adathalmazból:</t>
  </si>
  <si>
    <t>első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</si>
</sst>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F_t_-;\-* #,##0.00\ _F_t_-;_-* &quot;-&quot;??\ _F_t_-;_-@_-"/>
  </numFmts>
  <fonts count="2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0"/>
      <color rgb="FF424242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  <font>
      <sz val="11"/>
      <name val="MS Sans Serif"/>
      <family val="2"/>
      <charset val="238"/>
    </font>
    <font>
      <sz val="10"/>
      <name val="MS Sans Serif"/>
      <family val="2"/>
      <charset val="238"/>
    </font>
    <font>
      <sz val="10"/>
      <name val="Arial CE"/>
      <charset val="238"/>
    </font>
    <font>
      <b/>
      <sz val="10"/>
      <name val="Arial CE"/>
      <charset val="238"/>
    </font>
    <font>
      <b/>
      <sz val="10"/>
      <color indexed="8"/>
      <name val="MS Sans Serif"/>
      <family val="2"/>
      <charset val="238"/>
    </font>
    <font>
      <b/>
      <sz val="10"/>
      <color indexed="8"/>
      <name val="Arial CE"/>
      <charset val="238"/>
    </font>
    <font>
      <b/>
      <sz val="10"/>
      <name val="Arial"/>
      <family val="2"/>
      <charset val="238"/>
    </font>
    <font>
      <sz val="12.3"/>
      <color rgb="FF333333"/>
      <name val="Segoe UI"/>
      <family val="2"/>
      <charset val="238"/>
    </font>
    <font>
      <sz val="11"/>
      <color theme="1"/>
      <name val="Segoe UI"/>
      <family val="2"/>
      <charset val="238"/>
    </font>
    <font>
      <sz val="11"/>
      <color theme="1"/>
      <name val="Segoe U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0"/>
      <color theme="9" tint="-0.499984740745262"/>
      <name val="Arial"/>
      <family val="2"/>
      <charset val="238"/>
    </font>
    <font>
      <sz val="11"/>
      <color theme="9" tint="-0.499984740745262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4"/>
      <color theme="0"/>
      <name val="Calibri"/>
      <family val="2"/>
      <charset val="238"/>
      <scheme val="minor"/>
    </font>
  </fonts>
  <fills count="1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3F3F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-0.24997711111789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rgb="FFA4A4A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9">
    <xf numFmtId="0" fontId="0" fillId="0" borderId="0" xfId="0"/>
    <xf numFmtId="0" fontId="5" fillId="0" borderId="0" xfId="0" applyFont="1"/>
    <xf numFmtId="22" fontId="0" fillId="0" borderId="0" xfId="0" applyNumberFormat="1"/>
    <xf numFmtId="0" fontId="6" fillId="0" borderId="0" xfId="0" applyFont="1"/>
    <xf numFmtId="0" fontId="7" fillId="0" borderId="0" xfId="0" applyFont="1"/>
    <xf numFmtId="0" fontId="3" fillId="0" borderId="1" xfId="0" applyFont="1" applyBorder="1"/>
    <xf numFmtId="0" fontId="0" fillId="0" borderId="2" xfId="0" applyBorder="1"/>
    <xf numFmtId="0" fontId="0" fillId="0" borderId="2" xfId="0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2" xfId="0" applyFont="1" applyBorder="1"/>
    <xf numFmtId="0" fontId="8" fillId="0" borderId="0" xfId="0" applyFont="1" applyFill="1" applyBorder="1"/>
    <xf numFmtId="0" fontId="9" fillId="0" borderId="8" xfId="0" applyFont="1" applyFill="1" applyBorder="1" applyAlignment="1">
      <alignment horizontal="left"/>
    </xf>
    <xf numFmtId="0" fontId="10" fillId="0" borderId="9" xfId="0" applyFont="1" applyFill="1" applyBorder="1" applyAlignment="1">
      <alignment horizontal="center"/>
    </xf>
    <xf numFmtId="0" fontId="0" fillId="0" borderId="2" xfId="0" applyFill="1" applyBorder="1" applyAlignment="1">
      <alignment horizontal="left"/>
    </xf>
    <xf numFmtId="3" fontId="0" fillId="0" borderId="2" xfId="0" applyNumberFormat="1" applyFill="1" applyBorder="1" applyAlignment="1"/>
    <xf numFmtId="3" fontId="0" fillId="0" borderId="2" xfId="1" applyNumberFormat="1" applyFont="1" applyFill="1" applyBorder="1" applyAlignment="1">
      <alignment horizontal="right"/>
    </xf>
    <xf numFmtId="3" fontId="12" fillId="2" borderId="2" xfId="0" quotePrefix="1" applyNumberFormat="1" applyFont="1" applyFill="1" applyBorder="1" applyAlignment="1">
      <alignment horizontal="right"/>
    </xf>
    <xf numFmtId="3" fontId="12" fillId="2" borderId="2" xfId="0" applyNumberFormat="1" applyFont="1" applyFill="1" applyBorder="1" applyAlignment="1"/>
    <xf numFmtId="0" fontId="10" fillId="0" borderId="2" xfId="0" applyFont="1" applyFill="1" applyBorder="1" applyAlignment="1">
      <alignment horizontal="left"/>
    </xf>
    <xf numFmtId="3" fontId="12" fillId="2" borderId="2" xfId="1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0" fillId="0" borderId="11" xfId="0" applyFill="1" applyBorder="1"/>
    <xf numFmtId="0" fontId="10" fillId="0" borderId="13" xfId="0" applyFont="1" applyFill="1" applyBorder="1"/>
    <xf numFmtId="0" fontId="0" fillId="0" borderId="14" xfId="0" applyFill="1" applyBorder="1"/>
    <xf numFmtId="2" fontId="13" fillId="2" borderId="15" xfId="0" quotePrefix="1" applyNumberFormat="1" applyFont="1" applyFill="1" applyBorder="1" applyAlignment="1">
      <alignment horizontal="right"/>
    </xf>
    <xf numFmtId="2" fontId="13" fillId="2" borderId="15" xfId="0" applyNumberFormat="1" applyFont="1" applyFill="1" applyBorder="1"/>
    <xf numFmtId="0" fontId="0" fillId="0" borderId="14" xfId="0" applyFill="1" applyBorder="1" applyAlignment="1">
      <alignment horizontal="left"/>
    </xf>
    <xf numFmtId="0" fontId="10" fillId="0" borderId="16" xfId="0" applyFont="1" applyFill="1" applyBorder="1"/>
    <xf numFmtId="2" fontId="13" fillId="2" borderId="17" xfId="0" quotePrefix="1" applyNumberFormat="1" applyFont="1" applyFill="1" applyBorder="1" applyAlignment="1">
      <alignment horizontal="right"/>
    </xf>
    <xf numFmtId="2" fontId="13" fillId="2" borderId="17" xfId="0" applyNumberFormat="1" applyFont="1" applyFill="1" applyBorder="1"/>
    <xf numFmtId="2" fontId="13" fillId="2" borderId="18" xfId="0" applyNumberFormat="1" applyFont="1" applyFill="1" applyBorder="1"/>
    <xf numFmtId="0" fontId="0" fillId="0" borderId="2" xfId="0" applyFill="1" applyBorder="1" applyAlignment="1">
      <alignment horizontal="center" wrapText="1"/>
    </xf>
    <xf numFmtId="0" fontId="11" fillId="0" borderId="2" xfId="0" applyFont="1" applyFill="1" applyBorder="1" applyAlignment="1">
      <alignment horizontal="centerContinuous" wrapText="1"/>
    </xf>
    <xf numFmtId="14" fontId="0" fillId="0" borderId="2" xfId="0" applyNumberFormat="1" applyFill="1" applyBorder="1"/>
    <xf numFmtId="0" fontId="0" fillId="0" borderId="2" xfId="0" applyFill="1" applyBorder="1" applyAlignment="1">
      <alignment horizontal="right"/>
    </xf>
    <xf numFmtId="0" fontId="14" fillId="2" borderId="2" xfId="0" quotePrefix="1" applyFont="1" applyFill="1" applyBorder="1" applyAlignment="1">
      <alignment horizontal="right"/>
    </xf>
    <xf numFmtId="0" fontId="14" fillId="2" borderId="10" xfId="0" quotePrefix="1" applyFont="1" applyFill="1" applyBorder="1" applyAlignment="1">
      <alignment horizontal="right"/>
    </xf>
    <xf numFmtId="0" fontId="14" fillId="2" borderId="2" xfId="0" applyFont="1" applyFill="1" applyBorder="1"/>
    <xf numFmtId="0" fontId="0" fillId="0" borderId="2" xfId="0" applyFill="1" applyBorder="1" applyAlignment="1">
      <alignment horizontal="center"/>
    </xf>
    <xf numFmtId="0" fontId="10" fillId="0" borderId="12" xfId="0" applyFont="1" applyFill="1" applyBorder="1" applyAlignment="1">
      <alignment horizontal="center"/>
    </xf>
    <xf numFmtId="0" fontId="15" fillId="0" borderId="2" xfId="0" applyFont="1" applyBorder="1"/>
    <xf numFmtId="0" fontId="15" fillId="3" borderId="2" xfId="0" applyFont="1" applyFill="1" applyBorder="1"/>
    <xf numFmtId="0" fontId="17" fillId="5" borderId="23" xfId="0" applyFont="1" applyFill="1" applyBorder="1" applyAlignment="1">
      <alignment vertical="center" wrapText="1"/>
    </xf>
    <xf numFmtId="0" fontId="17" fillId="4" borderId="22" xfId="0" applyFont="1" applyFill="1" applyBorder="1" applyAlignment="1">
      <alignment vertical="center" wrapText="1"/>
    </xf>
    <xf numFmtId="0" fontId="18" fillId="5" borderId="23" xfId="0" applyFont="1" applyFill="1" applyBorder="1" applyAlignment="1">
      <alignment vertical="center" wrapText="1"/>
    </xf>
    <xf numFmtId="0" fontId="6" fillId="0" borderId="0" xfId="0" applyFont="1" applyAlignment="1">
      <alignment horizontal="right"/>
    </xf>
    <xf numFmtId="14" fontId="19" fillId="0" borderId="2" xfId="0" applyNumberFormat="1" applyFont="1" applyBorder="1"/>
    <xf numFmtId="0" fontId="0" fillId="0" borderId="25" xfId="0" applyBorder="1"/>
    <xf numFmtId="0" fontId="0" fillId="0" borderId="26" xfId="0" applyBorder="1"/>
    <xf numFmtId="0" fontId="0" fillId="0" borderId="0" xfId="0" applyBorder="1"/>
    <xf numFmtId="0" fontId="0" fillId="0" borderId="28" xfId="0" applyBorder="1"/>
    <xf numFmtId="0" fontId="0" fillId="0" borderId="30" xfId="0" applyBorder="1"/>
    <xf numFmtId="0" fontId="0" fillId="0" borderId="31" xfId="0" applyBorder="1"/>
    <xf numFmtId="0" fontId="3" fillId="0" borderId="24" xfId="0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17" fontId="3" fillId="0" borderId="27" xfId="0" applyNumberFormat="1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15" fillId="6" borderId="0" xfId="0" applyFont="1" applyFill="1" applyBorder="1"/>
    <xf numFmtId="0" fontId="15" fillId="7" borderId="2" xfId="0" applyFont="1" applyFill="1" applyBorder="1"/>
    <xf numFmtId="0" fontId="15" fillId="0" borderId="0" xfId="0" applyFont="1"/>
    <xf numFmtId="0" fontId="20" fillId="0" borderId="0" xfId="0" applyFont="1"/>
    <xf numFmtId="0" fontId="21" fillId="0" borderId="0" xfId="0" applyFont="1"/>
    <xf numFmtId="0" fontId="15" fillId="8" borderId="2" xfId="0" applyFont="1" applyFill="1" applyBorder="1"/>
    <xf numFmtId="0" fontId="6" fillId="0" borderId="0" xfId="0" applyFont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8" borderId="2" xfId="0" applyFill="1" applyBorder="1"/>
    <xf numFmtId="0" fontId="15" fillId="9" borderId="2" xfId="0" applyFont="1" applyFill="1" applyBorder="1"/>
    <xf numFmtId="0" fontId="0" fillId="0" borderId="2" xfId="0" applyBorder="1" applyAlignment="1">
      <alignment wrapText="1"/>
    </xf>
    <xf numFmtId="0" fontId="0" fillId="3" borderId="2" xfId="0" applyFill="1" applyBorder="1"/>
    <xf numFmtId="0" fontId="15" fillId="10" borderId="2" xfId="0" applyFont="1" applyFill="1" applyBorder="1" applyAlignment="1">
      <alignment horizontal="center" vertical="center" wrapText="1"/>
    </xf>
    <xf numFmtId="0" fontId="0" fillId="10" borderId="2" xfId="0" applyFill="1" applyBorder="1"/>
    <xf numFmtId="0" fontId="0" fillId="10" borderId="0" xfId="0" applyFill="1"/>
    <xf numFmtId="0" fontId="0" fillId="0" borderId="2" xfId="0" applyBorder="1" applyAlignment="1">
      <alignment horizontal="right"/>
    </xf>
    <xf numFmtId="0" fontId="15" fillId="10" borderId="2" xfId="0" applyFont="1" applyFill="1" applyBorder="1"/>
    <xf numFmtId="0" fontId="17" fillId="4" borderId="22" xfId="0" applyFont="1" applyFill="1" applyBorder="1" applyAlignment="1">
      <alignment horizontal="center" vertical="center" wrapText="1"/>
    </xf>
    <xf numFmtId="0" fontId="17" fillId="5" borderId="23" xfId="0" applyFont="1" applyFill="1" applyBorder="1" applyAlignment="1">
      <alignment horizontal="center" vertical="center" wrapText="1"/>
    </xf>
    <xf numFmtId="0" fontId="0" fillId="11" borderId="0" xfId="0" applyFill="1"/>
    <xf numFmtId="0" fontId="0" fillId="7" borderId="0" xfId="0" applyFill="1"/>
    <xf numFmtId="0" fontId="0" fillId="11" borderId="0" xfId="0" applyFill="1" applyAlignment="1">
      <alignment horizontal="center"/>
    </xf>
    <xf numFmtId="0" fontId="16" fillId="12" borderId="32" xfId="0" applyFont="1" applyFill="1" applyBorder="1" applyAlignment="1">
      <alignment horizontal="left" vertical="center" wrapText="1"/>
    </xf>
    <xf numFmtId="0" fontId="18" fillId="4" borderId="2" xfId="0" applyFont="1" applyFill="1" applyBorder="1" applyAlignment="1">
      <alignment vertical="center" wrapText="1"/>
    </xf>
    <xf numFmtId="0" fontId="17" fillId="5" borderId="2" xfId="0" applyFont="1" applyFill="1" applyBorder="1" applyAlignment="1">
      <alignment vertical="center" wrapText="1"/>
    </xf>
    <xf numFmtId="0" fontId="17" fillId="4" borderId="2" xfId="0" applyFont="1" applyFill="1" applyBorder="1" applyAlignment="1">
      <alignment vertical="center" wrapText="1"/>
    </xf>
    <xf numFmtId="0" fontId="18" fillId="5" borderId="22" xfId="0" applyFont="1" applyFill="1" applyBorder="1" applyAlignment="1">
      <alignment vertical="center" wrapText="1"/>
    </xf>
    <xf numFmtId="0" fontId="17" fillId="6" borderId="22" xfId="0" applyFont="1" applyFill="1" applyBorder="1" applyAlignment="1">
      <alignment vertical="center" wrapText="1"/>
    </xf>
    <xf numFmtId="0" fontId="17" fillId="6" borderId="23" xfId="0" applyFont="1" applyFill="1" applyBorder="1" applyAlignment="1">
      <alignment vertical="center" wrapText="1"/>
    </xf>
    <xf numFmtId="0" fontId="0" fillId="6" borderId="0" xfId="0" applyFill="1"/>
    <xf numFmtId="14" fontId="0" fillId="6" borderId="0" xfId="0" applyNumberFormat="1" applyFill="1"/>
    <xf numFmtId="22" fontId="0" fillId="6" borderId="0" xfId="0" applyNumberFormat="1" applyFill="1"/>
    <xf numFmtId="0" fontId="0" fillId="6" borderId="2" xfId="0" applyFill="1" applyBorder="1"/>
    <xf numFmtId="0" fontId="0" fillId="0" borderId="3" xfId="0" applyBorder="1"/>
    <xf numFmtId="0" fontId="6" fillId="0" borderId="33" xfId="0" applyFont="1" applyBorder="1"/>
    <xf numFmtId="0" fontId="0" fillId="0" borderId="33" xfId="0" applyBorder="1"/>
    <xf numFmtId="0" fontId="0" fillId="0" borderId="34" xfId="0" applyBorder="1"/>
    <xf numFmtId="0" fontId="0" fillId="0" borderId="4" xfId="0" applyBorder="1"/>
    <xf numFmtId="0" fontId="0" fillId="0" borderId="5" xfId="0" applyBorder="1"/>
    <xf numFmtId="0" fontId="4" fillId="0" borderId="4" xfId="0" applyFont="1" applyBorder="1"/>
    <xf numFmtId="0" fontId="0" fillId="10" borderId="0" xfId="0" applyFill="1" applyBorder="1"/>
    <xf numFmtId="0" fontId="0" fillId="0" borderId="6" xfId="0" applyBorder="1"/>
    <xf numFmtId="0" fontId="0" fillId="0" borderId="1" xfId="0" applyBorder="1"/>
    <xf numFmtId="0" fontId="0" fillId="0" borderId="7" xfId="0" applyBorder="1"/>
    <xf numFmtId="0" fontId="5" fillId="0" borderId="0" xfId="0" applyFont="1" applyBorder="1"/>
    <xf numFmtId="14" fontId="0" fillId="0" borderId="19" xfId="0" applyNumberFormat="1" applyFill="1" applyBorder="1" applyAlignment="1">
      <alignment horizontal="center" vertical="center" wrapText="1"/>
    </xf>
    <xf numFmtId="14" fontId="0" fillId="0" borderId="20" xfId="0" applyNumberFormat="1" applyFill="1" applyBorder="1" applyAlignment="1">
      <alignment horizontal="center" vertical="center" wrapText="1"/>
    </xf>
    <xf numFmtId="14" fontId="0" fillId="0" borderId="21" xfId="0" applyNumberFormat="1" applyFill="1" applyBorder="1" applyAlignment="1">
      <alignment horizontal="center" vertical="center" wrapText="1"/>
    </xf>
    <xf numFmtId="0" fontId="0" fillId="0" borderId="0" xfId="0" applyFill="1"/>
    <xf numFmtId="1" fontId="0" fillId="15" borderId="2" xfId="0" applyNumberFormat="1" applyFill="1" applyBorder="1"/>
    <xf numFmtId="0" fontId="0" fillId="0" borderId="0" xfId="0" applyAlignment="1">
      <alignment horizontal="right"/>
    </xf>
    <xf numFmtId="0" fontId="0" fillId="13" borderId="2" xfId="0" applyFill="1" applyBorder="1"/>
    <xf numFmtId="0" fontId="3" fillId="0" borderId="0" xfId="0" applyFont="1" applyAlignment="1">
      <alignment horizontal="left" wrapText="1"/>
    </xf>
    <xf numFmtId="0" fontId="23" fillId="16" borderId="2" xfId="0" applyFont="1" applyFill="1" applyBorder="1"/>
    <xf numFmtId="0" fontId="22" fillId="16" borderId="2" xfId="0" applyFont="1" applyFill="1" applyBorder="1" applyAlignment="1">
      <alignment horizontal="left"/>
    </xf>
    <xf numFmtId="0" fontId="23" fillId="16" borderId="0" xfId="0" applyFont="1" applyFill="1"/>
    <xf numFmtId="0" fontId="22" fillId="16" borderId="0" xfId="0" applyFont="1" applyFill="1"/>
    <xf numFmtId="0" fontId="5" fillId="14" borderId="0" xfId="0" applyFont="1" applyFill="1"/>
    <xf numFmtId="0" fontId="0" fillId="14" borderId="0" xfId="0" applyFill="1"/>
    <xf numFmtId="0" fontId="4" fillId="14" borderId="0" xfId="0" applyFont="1" applyFill="1"/>
    <xf numFmtId="0" fontId="7" fillId="14" borderId="0" xfId="0" applyFont="1" applyFill="1"/>
  </cellXfs>
  <cellStyles count="2">
    <cellStyle name="Ezres" xfId="1" builtinId="3"/>
    <cellStyle name="Normál" xfId="0" builtinId="0"/>
  </cellStyles>
  <dxfs count="0"/>
  <tableStyles count="0" defaultTableStyle="TableStyleMedium2" defaultPivotStyle="PivotStyleLight16"/>
  <colors>
    <mruColors>
      <color rgb="FFFFCC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abSelected="1" workbookViewId="0"/>
  </sheetViews>
  <sheetFormatPr defaultRowHeight="15" x14ac:dyDescent="0.25"/>
  <cols>
    <col min="1" max="1" width="38.85546875" customWidth="1"/>
    <col min="2" max="2" width="18.140625" customWidth="1"/>
    <col min="3" max="3" width="11.85546875" customWidth="1"/>
    <col min="4" max="4" width="14.28515625" customWidth="1"/>
    <col min="5" max="5" width="24" customWidth="1"/>
    <col min="6" max="6" width="21.140625" customWidth="1"/>
    <col min="7" max="7" width="13.28515625" customWidth="1"/>
    <col min="8" max="8" width="9.7109375" customWidth="1"/>
    <col min="9" max="9" width="10.85546875" customWidth="1"/>
  </cols>
  <sheetData>
    <row r="1" spans="1:8" ht="18.75" x14ac:dyDescent="0.3">
      <c r="A1" s="111" t="s">
        <v>2</v>
      </c>
      <c r="B1" s="112" t="s">
        <v>30</v>
      </c>
      <c r="C1" s="112"/>
      <c r="D1" s="112"/>
    </row>
    <row r="2" spans="1:8" ht="18.75" x14ac:dyDescent="0.3">
      <c r="A2" s="111" t="s">
        <v>3</v>
      </c>
      <c r="B2" s="112" t="s">
        <v>31</v>
      </c>
      <c r="C2" s="112"/>
      <c r="D2" s="112"/>
    </row>
    <row r="3" spans="1:8" ht="18.75" x14ac:dyDescent="0.3">
      <c r="A3" s="111" t="s">
        <v>4</v>
      </c>
      <c r="B3" s="112" t="s">
        <v>32</v>
      </c>
      <c r="C3" s="112"/>
      <c r="D3" s="112"/>
    </row>
    <row r="4" spans="1:8" ht="18.75" x14ac:dyDescent="0.3">
      <c r="A4" s="111" t="s">
        <v>5</v>
      </c>
      <c r="B4" s="112" t="s">
        <v>33</v>
      </c>
      <c r="C4" s="112"/>
      <c r="D4" s="112"/>
    </row>
    <row r="5" spans="1:8" ht="18.75" x14ac:dyDescent="0.3">
      <c r="A5" s="111" t="s">
        <v>37</v>
      </c>
      <c r="B5" s="112" t="s">
        <v>34</v>
      </c>
      <c r="C5" s="112"/>
      <c r="D5" s="112"/>
    </row>
    <row r="6" spans="1:8" ht="18.75" x14ac:dyDescent="0.3">
      <c r="A6" s="111" t="s">
        <v>38</v>
      </c>
      <c r="B6" s="112" t="s">
        <v>35</v>
      </c>
      <c r="C6" s="112"/>
      <c r="D6" s="112"/>
    </row>
    <row r="7" spans="1:8" ht="18.75" x14ac:dyDescent="0.3">
      <c r="A7" s="111" t="s">
        <v>39</v>
      </c>
      <c r="B7" s="112" t="s">
        <v>36</v>
      </c>
      <c r="C7" s="112"/>
      <c r="D7" s="112"/>
    </row>
    <row r="8" spans="1:8" ht="18.75" x14ac:dyDescent="0.3">
      <c r="A8" s="111" t="s">
        <v>6</v>
      </c>
      <c r="B8" s="112" t="s">
        <v>40</v>
      </c>
      <c r="C8" s="112"/>
      <c r="D8" s="112"/>
    </row>
    <row r="9" spans="1:8" ht="18.75" x14ac:dyDescent="0.3">
      <c r="A9" s="111" t="s">
        <v>7</v>
      </c>
      <c r="B9" s="112" t="s">
        <v>41</v>
      </c>
      <c r="C9" s="112"/>
      <c r="D9" s="112"/>
    </row>
    <row r="11" spans="1:8" ht="19.5" thickBot="1" x14ac:dyDescent="0.35">
      <c r="A11" s="1" t="s">
        <v>78</v>
      </c>
    </row>
    <row r="12" spans="1:8" x14ac:dyDescent="0.25">
      <c r="A12" s="11" t="s">
        <v>79</v>
      </c>
      <c r="B12" s="12" t="s">
        <v>80</v>
      </c>
      <c r="C12" s="12" t="s">
        <v>81</v>
      </c>
      <c r="D12" s="12" t="s">
        <v>82</v>
      </c>
      <c r="E12" s="12" t="s">
        <v>83</v>
      </c>
      <c r="F12" s="12" t="s">
        <v>84</v>
      </c>
      <c r="G12" s="12" t="s">
        <v>85</v>
      </c>
      <c r="H12" s="12" t="s">
        <v>86</v>
      </c>
    </row>
    <row r="13" spans="1:8" x14ac:dyDescent="0.25">
      <c r="A13" s="13" t="s">
        <v>87</v>
      </c>
      <c r="B13" s="14">
        <v>32500</v>
      </c>
      <c r="C13" s="14">
        <v>24600</v>
      </c>
      <c r="D13" s="14">
        <v>30200</v>
      </c>
      <c r="E13" s="14">
        <v>35600</v>
      </c>
      <c r="F13" s="14">
        <v>40200</v>
      </c>
      <c r="G13" s="15">
        <v>38500</v>
      </c>
      <c r="H13" s="16"/>
    </row>
    <row r="14" spans="1:8" x14ac:dyDescent="0.25">
      <c r="A14" s="13" t="s">
        <v>88</v>
      </c>
      <c r="B14" s="14">
        <v>22100</v>
      </c>
      <c r="C14" s="14">
        <v>35200</v>
      </c>
      <c r="D14" s="14">
        <v>27500</v>
      </c>
      <c r="E14" s="14">
        <v>30500</v>
      </c>
      <c r="F14" s="14">
        <v>48400</v>
      </c>
      <c r="G14" s="15">
        <v>43000</v>
      </c>
      <c r="H14" s="17"/>
    </row>
    <row r="15" spans="1:8" x14ac:dyDescent="0.25">
      <c r="A15" s="13" t="s">
        <v>89</v>
      </c>
      <c r="B15" s="14">
        <v>61000</v>
      </c>
      <c r="C15" s="14">
        <v>65300</v>
      </c>
      <c r="D15" s="14">
        <v>72100</v>
      </c>
      <c r="E15" s="14">
        <v>40300</v>
      </c>
      <c r="F15" s="14">
        <v>73400</v>
      </c>
      <c r="G15" s="15">
        <v>68200</v>
      </c>
      <c r="H15" s="17"/>
    </row>
    <row r="16" spans="1:8" x14ac:dyDescent="0.25">
      <c r="A16" s="18" t="s">
        <v>90</v>
      </c>
      <c r="B16" s="16"/>
      <c r="C16" s="17"/>
      <c r="D16" s="17"/>
      <c r="E16" s="17"/>
      <c r="F16" s="17"/>
      <c r="G16" s="19"/>
      <c r="H16" s="17"/>
    </row>
    <row r="18" spans="1:9" ht="19.5" thickBot="1" x14ac:dyDescent="0.35">
      <c r="A18" s="1" t="s">
        <v>91</v>
      </c>
    </row>
    <row r="19" spans="1:9" ht="15.75" thickTop="1" x14ac:dyDescent="0.25">
      <c r="A19" s="21" t="s">
        <v>92</v>
      </c>
      <c r="B19" s="39" t="s">
        <v>93</v>
      </c>
      <c r="C19" s="39" t="s">
        <v>94</v>
      </c>
      <c r="D19" s="39" t="s">
        <v>95</v>
      </c>
      <c r="E19" s="39" t="s">
        <v>96</v>
      </c>
      <c r="F19" s="39" t="s">
        <v>97</v>
      </c>
      <c r="G19" s="39" t="s">
        <v>98</v>
      </c>
      <c r="H19" s="39" t="s">
        <v>99</v>
      </c>
      <c r="I19" s="22" t="s">
        <v>3</v>
      </c>
    </row>
    <row r="20" spans="1:9" x14ac:dyDescent="0.25">
      <c r="A20" s="23" t="s">
        <v>100</v>
      </c>
      <c r="B20" s="38">
        <v>4</v>
      </c>
      <c r="C20" s="38">
        <v>5</v>
      </c>
      <c r="D20" s="38">
        <v>4</v>
      </c>
      <c r="E20" s="38">
        <v>3</v>
      </c>
      <c r="F20" s="38">
        <v>2</v>
      </c>
      <c r="G20" s="38">
        <v>4</v>
      </c>
      <c r="H20" s="38">
        <v>5</v>
      </c>
      <c r="I20" s="24"/>
    </row>
    <row r="21" spans="1:9" x14ac:dyDescent="0.25">
      <c r="A21" s="23" t="s">
        <v>101</v>
      </c>
      <c r="B21" s="38">
        <v>3</v>
      </c>
      <c r="C21" s="38">
        <v>4</v>
      </c>
      <c r="D21" s="38">
        <v>3</v>
      </c>
      <c r="E21" s="38">
        <v>4</v>
      </c>
      <c r="F21" s="38">
        <v>3</v>
      </c>
      <c r="G21" s="38">
        <v>3</v>
      </c>
      <c r="H21" s="38">
        <v>5</v>
      </c>
      <c r="I21" s="25"/>
    </row>
    <row r="22" spans="1:9" x14ac:dyDescent="0.25">
      <c r="A22" s="23" t="s">
        <v>102</v>
      </c>
      <c r="B22" s="38">
        <v>5</v>
      </c>
      <c r="C22" s="38">
        <v>5</v>
      </c>
      <c r="D22" s="38">
        <v>5</v>
      </c>
      <c r="E22" s="38">
        <v>5</v>
      </c>
      <c r="F22" s="38">
        <v>5</v>
      </c>
      <c r="G22" s="38">
        <v>5</v>
      </c>
      <c r="H22" s="38">
        <v>4</v>
      </c>
      <c r="I22" s="25"/>
    </row>
    <row r="23" spans="1:9" x14ac:dyDescent="0.25">
      <c r="A23" s="23" t="s">
        <v>103</v>
      </c>
      <c r="B23" s="38">
        <v>5</v>
      </c>
      <c r="C23" s="38">
        <v>4</v>
      </c>
      <c r="D23" s="38">
        <v>4</v>
      </c>
      <c r="E23" s="38">
        <v>4</v>
      </c>
      <c r="F23" s="38">
        <v>4</v>
      </c>
      <c r="G23" s="38">
        <v>5</v>
      </c>
      <c r="H23" s="38">
        <v>3</v>
      </c>
      <c r="I23" s="25"/>
    </row>
    <row r="24" spans="1:9" x14ac:dyDescent="0.25">
      <c r="A24" s="26" t="s">
        <v>104</v>
      </c>
      <c r="B24" s="38">
        <v>1</v>
      </c>
      <c r="C24" s="38">
        <v>5</v>
      </c>
      <c r="D24" s="38">
        <v>4</v>
      </c>
      <c r="E24" s="38">
        <v>1</v>
      </c>
      <c r="F24" s="38">
        <v>3</v>
      </c>
      <c r="G24" s="38">
        <v>4</v>
      </c>
      <c r="H24" s="38">
        <v>5</v>
      </c>
      <c r="I24" s="25"/>
    </row>
    <row r="25" spans="1:9" x14ac:dyDescent="0.25">
      <c r="A25" s="23" t="s">
        <v>105</v>
      </c>
      <c r="B25" s="38">
        <v>4</v>
      </c>
      <c r="C25" s="38">
        <v>4</v>
      </c>
      <c r="D25" s="38">
        <v>5</v>
      </c>
      <c r="E25" s="38">
        <v>5</v>
      </c>
      <c r="F25" s="38">
        <v>5</v>
      </c>
      <c r="G25" s="38">
        <v>5</v>
      </c>
      <c r="H25" s="38">
        <v>5</v>
      </c>
      <c r="I25" s="25"/>
    </row>
    <row r="26" spans="1:9" x14ac:dyDescent="0.25">
      <c r="A26" s="23" t="s">
        <v>106</v>
      </c>
      <c r="B26" s="38">
        <v>4</v>
      </c>
      <c r="C26" s="38">
        <v>4</v>
      </c>
      <c r="D26" s="38">
        <v>4</v>
      </c>
      <c r="E26" s="38">
        <v>4</v>
      </c>
      <c r="F26" s="38">
        <v>3</v>
      </c>
      <c r="G26" s="38">
        <v>3</v>
      </c>
      <c r="H26" s="38">
        <v>5</v>
      </c>
      <c r="I26" s="25"/>
    </row>
    <row r="27" spans="1:9" ht="15.75" thickBot="1" x14ac:dyDescent="0.3">
      <c r="A27" s="27" t="s">
        <v>3</v>
      </c>
      <c r="B27" s="28"/>
      <c r="C27" s="29"/>
      <c r="D27" s="29"/>
      <c r="E27" s="29"/>
      <c r="F27" s="29"/>
      <c r="G27" s="29"/>
      <c r="H27" s="29"/>
      <c r="I27" s="30"/>
    </row>
    <row r="28" spans="1:9" ht="15.75" thickTop="1" x14ac:dyDescent="0.25"/>
    <row r="29" spans="1:9" ht="18.75" x14ac:dyDescent="0.3">
      <c r="A29" s="1" t="s">
        <v>115</v>
      </c>
    </row>
    <row r="30" spans="1:9" ht="30" x14ac:dyDescent="0.25">
      <c r="A30" s="34" t="s">
        <v>107</v>
      </c>
      <c r="B30" s="31" t="s">
        <v>108</v>
      </c>
      <c r="C30" s="31" t="s">
        <v>109</v>
      </c>
      <c r="D30" s="31" t="s">
        <v>110</v>
      </c>
      <c r="E30" s="32" t="s">
        <v>111</v>
      </c>
      <c r="F30" s="103" t="s">
        <v>112</v>
      </c>
      <c r="G30" s="103" t="s">
        <v>113</v>
      </c>
      <c r="H30" s="103" t="s">
        <v>116</v>
      </c>
      <c r="I30" s="103" t="s">
        <v>114</v>
      </c>
    </row>
    <row r="31" spans="1:9" x14ac:dyDescent="0.25">
      <c r="A31" s="33">
        <v>37987</v>
      </c>
      <c r="B31" s="38">
        <v>-12</v>
      </c>
      <c r="C31" s="38">
        <v>-8</v>
      </c>
      <c r="D31" s="38">
        <v>0</v>
      </c>
      <c r="E31" s="35"/>
      <c r="F31" s="104"/>
      <c r="G31" s="104"/>
      <c r="H31" s="104"/>
      <c r="I31" s="104"/>
    </row>
    <row r="32" spans="1:9" x14ac:dyDescent="0.25">
      <c r="A32" s="33">
        <v>37988</v>
      </c>
      <c r="B32" s="38">
        <v>-14</v>
      </c>
      <c r="C32" s="38">
        <v>-10</v>
      </c>
      <c r="D32" s="38">
        <v>10</v>
      </c>
      <c r="E32" s="35"/>
      <c r="F32" s="104"/>
      <c r="G32" s="104"/>
      <c r="H32" s="104"/>
      <c r="I32" s="104"/>
    </row>
    <row r="33" spans="1:9" x14ac:dyDescent="0.25">
      <c r="A33" s="33">
        <v>37989</v>
      </c>
      <c r="B33" s="38">
        <v>-15</v>
      </c>
      <c r="C33" s="38">
        <v>-9</v>
      </c>
      <c r="D33" s="38">
        <v>0</v>
      </c>
      <c r="E33" s="35"/>
      <c r="F33" s="104"/>
      <c r="G33" s="104"/>
      <c r="H33" s="104"/>
      <c r="I33" s="104"/>
    </row>
    <row r="34" spans="1:9" x14ac:dyDescent="0.25">
      <c r="A34" s="33">
        <v>37990</v>
      </c>
      <c r="B34" s="38">
        <v>-9</v>
      </c>
      <c r="C34" s="38">
        <v>-6</v>
      </c>
      <c r="D34" s="38">
        <v>0</v>
      </c>
      <c r="E34" s="35"/>
      <c r="F34" s="104"/>
      <c r="G34" s="104"/>
      <c r="H34" s="104"/>
      <c r="I34" s="104"/>
    </row>
    <row r="35" spans="1:9" x14ac:dyDescent="0.25">
      <c r="A35" s="33">
        <v>37991</v>
      </c>
      <c r="B35" s="38">
        <v>-8</v>
      </c>
      <c r="C35" s="38">
        <v>-2</v>
      </c>
      <c r="D35" s="38">
        <v>0</v>
      </c>
      <c r="E35" s="35"/>
      <c r="F35" s="104"/>
      <c r="G35" s="104"/>
      <c r="H35" s="104"/>
      <c r="I35" s="104"/>
    </row>
    <row r="36" spans="1:9" x14ac:dyDescent="0.25">
      <c r="A36" s="33">
        <v>37992</v>
      </c>
      <c r="B36" s="38">
        <v>-6</v>
      </c>
      <c r="C36" s="38">
        <v>0</v>
      </c>
      <c r="D36" s="38">
        <v>15</v>
      </c>
      <c r="E36" s="35"/>
      <c r="F36" s="104"/>
      <c r="G36" s="104"/>
      <c r="H36" s="104"/>
      <c r="I36" s="104"/>
    </row>
    <row r="37" spans="1:9" x14ac:dyDescent="0.25">
      <c r="A37" s="33">
        <v>37993</v>
      </c>
      <c r="B37" s="38">
        <v>-2</v>
      </c>
      <c r="C37" s="38">
        <v>3</v>
      </c>
      <c r="D37" s="38">
        <v>20</v>
      </c>
      <c r="E37" s="35"/>
      <c r="F37" s="104"/>
      <c r="G37" s="104"/>
      <c r="H37" s="104"/>
      <c r="I37" s="104"/>
    </row>
    <row r="38" spans="1:9" x14ac:dyDescent="0.25">
      <c r="A38" s="33">
        <v>37994</v>
      </c>
      <c r="B38" s="38">
        <v>-8</v>
      </c>
      <c r="C38" s="38">
        <v>-2</v>
      </c>
      <c r="D38" s="38">
        <v>0</v>
      </c>
      <c r="E38" s="35"/>
      <c r="F38" s="104"/>
      <c r="G38" s="104"/>
      <c r="H38" s="104"/>
      <c r="I38" s="104"/>
    </row>
    <row r="39" spans="1:9" x14ac:dyDescent="0.25">
      <c r="A39" s="33">
        <v>37995</v>
      </c>
      <c r="B39" s="38">
        <v>-7</v>
      </c>
      <c r="C39" s="38">
        <v>-5</v>
      </c>
      <c r="D39" s="38">
        <v>0</v>
      </c>
      <c r="E39" s="35"/>
      <c r="F39" s="105"/>
      <c r="G39" s="105"/>
      <c r="H39" s="105"/>
      <c r="I39" s="105"/>
    </row>
    <row r="40" spans="1:9" x14ac:dyDescent="0.25">
      <c r="A40" s="33">
        <v>37996</v>
      </c>
      <c r="B40" s="38">
        <v>-7</v>
      </c>
      <c r="C40" s="38">
        <v>-3</v>
      </c>
      <c r="D40" s="38">
        <v>0</v>
      </c>
      <c r="E40" s="35"/>
      <c r="F40" s="36"/>
      <c r="G40" s="35"/>
      <c r="H40" s="37"/>
      <c r="I40" s="37"/>
    </row>
    <row r="42" spans="1:9" ht="18.75" x14ac:dyDescent="0.3">
      <c r="A42" s="1" t="s">
        <v>120</v>
      </c>
    </row>
    <row r="43" spans="1:9" x14ac:dyDescent="0.25">
      <c r="A43" s="6"/>
      <c r="B43" s="40" t="s">
        <v>117</v>
      </c>
      <c r="C43" s="40" t="s">
        <v>118</v>
      </c>
      <c r="D43" s="40" t="s">
        <v>119</v>
      </c>
    </row>
    <row r="44" spans="1:9" x14ac:dyDescent="0.25">
      <c r="A44" s="6">
        <v>34.565345000000001</v>
      </c>
      <c r="B44" s="41"/>
      <c r="C44" s="41"/>
      <c r="D44" s="41"/>
    </row>
    <row r="45" spans="1:9" x14ac:dyDescent="0.25">
      <c r="A45" s="6">
        <v>45.567</v>
      </c>
      <c r="B45" s="41"/>
      <c r="C45" s="41"/>
      <c r="D45" s="41"/>
    </row>
    <row r="46" spans="1:9" x14ac:dyDescent="0.25">
      <c r="A46" s="6">
        <v>3.8</v>
      </c>
      <c r="B46" s="41"/>
      <c r="C46" s="41"/>
      <c r="D46" s="41"/>
    </row>
    <row r="47" spans="1:9" x14ac:dyDescent="0.25">
      <c r="A47" s="6">
        <v>3.5423235000000002</v>
      </c>
      <c r="B47" s="41"/>
      <c r="C47" s="41"/>
      <c r="D47" s="41"/>
    </row>
    <row r="48" spans="1:9" x14ac:dyDescent="0.25">
      <c r="A48" s="6">
        <v>4.6423399999999999</v>
      </c>
      <c r="B48" s="41"/>
      <c r="C48" s="41"/>
      <c r="D48" s="41"/>
    </row>
    <row r="49" spans="1:8" x14ac:dyDescent="0.25">
      <c r="A49" s="6">
        <v>7.754234523</v>
      </c>
      <c r="B49" s="41"/>
      <c r="C49" s="41"/>
      <c r="D49" s="41"/>
    </row>
    <row r="51" spans="1:8" ht="21" x14ac:dyDescent="0.35">
      <c r="A51" s="45" t="s">
        <v>124</v>
      </c>
      <c r="B51" s="3"/>
      <c r="C51" s="3"/>
      <c r="D51" s="3"/>
      <c r="E51" s="3" t="s">
        <v>125</v>
      </c>
    </row>
    <row r="52" spans="1:8" ht="15.75" thickBot="1" x14ac:dyDescent="0.3"/>
    <row r="53" spans="1:8" ht="17.25" x14ac:dyDescent="0.25">
      <c r="B53" s="80"/>
      <c r="E53" s="81" t="s">
        <v>126</v>
      </c>
    </row>
    <row r="54" spans="1:8" ht="16.5" x14ac:dyDescent="0.25">
      <c r="B54" s="81" t="s">
        <v>121</v>
      </c>
      <c r="E54" s="82">
        <v>1</v>
      </c>
    </row>
    <row r="55" spans="1:8" ht="16.5" x14ac:dyDescent="0.25">
      <c r="B55" s="82">
        <v>10</v>
      </c>
      <c r="E55" s="83">
        <v>2</v>
      </c>
    </row>
    <row r="56" spans="1:8" ht="16.5" x14ac:dyDescent="0.25">
      <c r="B56" s="83">
        <v>7</v>
      </c>
      <c r="E56" s="82">
        <v>3</v>
      </c>
    </row>
    <row r="57" spans="1:8" ht="16.5" x14ac:dyDescent="0.25">
      <c r="B57" s="82">
        <v>9</v>
      </c>
      <c r="E57" s="83">
        <v>4</v>
      </c>
    </row>
    <row r="58" spans="1:8" ht="16.5" x14ac:dyDescent="0.25">
      <c r="B58" s="83">
        <v>7</v>
      </c>
      <c r="E58" s="82">
        <v>5</v>
      </c>
    </row>
    <row r="59" spans="1:8" ht="17.25" thickBot="1" x14ac:dyDescent="0.3">
      <c r="B59" s="82">
        <v>0</v>
      </c>
      <c r="E59" s="83">
        <v>6</v>
      </c>
    </row>
    <row r="60" spans="1:8" ht="17.25" thickBot="1" x14ac:dyDescent="0.3">
      <c r="B60" s="83">
        <v>4</v>
      </c>
      <c r="E60" s="84" t="s">
        <v>122</v>
      </c>
      <c r="F60" s="44"/>
    </row>
    <row r="61" spans="1:8" ht="17.25" thickBot="1" x14ac:dyDescent="0.3">
      <c r="B61" s="84" t="s">
        <v>122</v>
      </c>
      <c r="C61" s="44"/>
      <c r="E61" s="85"/>
      <c r="F61" s="43"/>
      <c r="G61" t="s">
        <v>127</v>
      </c>
      <c r="H61" t="s">
        <v>129</v>
      </c>
    </row>
    <row r="62" spans="1:8" ht="17.25" thickBot="1" x14ac:dyDescent="0.3">
      <c r="B62" s="85"/>
      <c r="C62" s="43"/>
      <c r="E62" s="86"/>
      <c r="F62" s="42"/>
      <c r="G62" t="s">
        <v>128</v>
      </c>
      <c r="H62" t="s">
        <v>130</v>
      </c>
    </row>
  </sheetData>
  <mergeCells count="13">
    <mergeCell ref="I30:I39"/>
    <mergeCell ref="B7:D7"/>
    <mergeCell ref="B8:D8"/>
    <mergeCell ref="B9:D9"/>
    <mergeCell ref="F30:F39"/>
    <mergeCell ref="G30:G39"/>
    <mergeCell ref="H30:H39"/>
    <mergeCell ref="B6:D6"/>
    <mergeCell ref="B1:D1"/>
    <mergeCell ref="B2:D2"/>
    <mergeCell ref="B3:D3"/>
    <mergeCell ref="B4:D4"/>
    <mergeCell ref="B5:D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workbookViewId="0">
      <selection activeCell="B16" sqref="B16"/>
    </sheetView>
  </sheetViews>
  <sheetFormatPr defaultRowHeight="15" x14ac:dyDescent="0.25"/>
  <cols>
    <col min="1" max="1" width="19.5703125" customWidth="1"/>
    <col min="2" max="2" width="33.85546875" bestFit="1" customWidth="1"/>
    <col min="5" max="5" width="9.28515625" customWidth="1"/>
  </cols>
  <sheetData>
    <row r="1" spans="1:5" ht="18.75" x14ac:dyDescent="0.3">
      <c r="A1" s="113" t="s">
        <v>8</v>
      </c>
      <c r="B1" s="114" t="s">
        <v>42</v>
      </c>
    </row>
    <row r="2" spans="1:5" ht="18.75" x14ac:dyDescent="0.3">
      <c r="A2" s="113" t="s">
        <v>9</v>
      </c>
      <c r="B2" s="114" t="s">
        <v>43</v>
      </c>
    </row>
    <row r="3" spans="1:5" ht="18.75" x14ac:dyDescent="0.3">
      <c r="A3" s="113" t="s">
        <v>10</v>
      </c>
      <c r="B3" s="114" t="s">
        <v>44</v>
      </c>
      <c r="E3" s="2"/>
    </row>
    <row r="4" spans="1:5" ht="18.75" x14ac:dyDescent="0.3">
      <c r="A4" s="113" t="s">
        <v>11</v>
      </c>
      <c r="B4" s="114" t="s">
        <v>45</v>
      </c>
    </row>
    <row r="5" spans="1:5" ht="18.75" x14ac:dyDescent="0.3">
      <c r="A5" s="113" t="s">
        <v>266</v>
      </c>
      <c r="B5" s="114" t="s">
        <v>267</v>
      </c>
    </row>
    <row r="7" spans="1:5" ht="18.75" x14ac:dyDescent="0.3">
      <c r="A7" s="1" t="s">
        <v>131</v>
      </c>
    </row>
    <row r="8" spans="1:5" x14ac:dyDescent="0.25">
      <c r="A8" s="87"/>
    </row>
    <row r="11" spans="1:5" x14ac:dyDescent="0.25">
      <c r="A11" t="s">
        <v>132</v>
      </c>
    </row>
    <row r="12" spans="1:5" x14ac:dyDescent="0.25">
      <c r="A12" s="88"/>
    </row>
    <row r="15" spans="1:5" x14ac:dyDescent="0.25">
      <c r="A15" t="s">
        <v>133</v>
      </c>
    </row>
    <row r="16" spans="1:5" x14ac:dyDescent="0.25">
      <c r="A16" s="89"/>
    </row>
    <row r="19" spans="1:1" x14ac:dyDescent="0.25">
      <c r="A19" t="s">
        <v>134</v>
      </c>
    </row>
    <row r="20" spans="1:1" x14ac:dyDescent="0.25">
      <c r="A20" s="87"/>
    </row>
    <row r="23" spans="1:1" x14ac:dyDescent="0.25">
      <c r="A23" t="s">
        <v>268</v>
      </c>
    </row>
    <row r="24" spans="1:1" x14ac:dyDescent="0.25">
      <c r="A24" s="8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K15" sqref="K15"/>
    </sheetView>
  </sheetViews>
  <sheetFormatPr defaultRowHeight="15" x14ac:dyDescent="0.25"/>
  <cols>
    <col min="1" max="1" width="24.140625" customWidth="1"/>
    <col min="2" max="2" width="17.28515625" customWidth="1"/>
    <col min="3" max="3" width="12.5703125" customWidth="1"/>
    <col min="4" max="4" width="12.7109375" customWidth="1"/>
    <col min="5" max="5" width="12.28515625" customWidth="1"/>
    <col min="12" max="12" width="10.140625" bestFit="1" customWidth="1"/>
  </cols>
  <sheetData>
    <row r="1" spans="1:7" ht="18.75" x14ac:dyDescent="0.3">
      <c r="A1" s="113" t="s">
        <v>12</v>
      </c>
      <c r="B1" s="114" t="s">
        <v>46</v>
      </c>
      <c r="C1" s="114"/>
      <c r="D1" s="114"/>
      <c r="E1" s="114"/>
      <c r="F1" s="114"/>
      <c r="G1" s="114"/>
    </row>
    <row r="2" spans="1:7" ht="18.75" x14ac:dyDescent="0.3">
      <c r="A2" s="113" t="s">
        <v>13</v>
      </c>
      <c r="B2" s="114" t="s">
        <v>251</v>
      </c>
      <c r="C2" s="114"/>
      <c r="D2" s="114"/>
      <c r="E2" s="114"/>
      <c r="F2" s="114"/>
      <c r="G2" s="114"/>
    </row>
    <row r="3" spans="1:7" ht="18.75" x14ac:dyDescent="0.3">
      <c r="A3" s="113" t="s">
        <v>14</v>
      </c>
      <c r="B3" s="114" t="s">
        <v>47</v>
      </c>
      <c r="C3" s="114"/>
      <c r="D3" s="114"/>
      <c r="E3" s="114"/>
      <c r="F3" s="114"/>
      <c r="G3" s="114"/>
    </row>
    <row r="7" spans="1:7" x14ac:dyDescent="0.25">
      <c r="B7" s="6"/>
      <c r="C7" s="7" t="s">
        <v>135</v>
      </c>
      <c r="D7" s="7" t="s">
        <v>136</v>
      </c>
      <c r="E7" s="7" t="s">
        <v>137</v>
      </c>
    </row>
    <row r="8" spans="1:7" ht="23.25" customHeight="1" x14ac:dyDescent="0.25">
      <c r="B8" s="46">
        <v>41737</v>
      </c>
      <c r="C8" s="90"/>
      <c r="D8" s="90"/>
      <c r="E8" s="90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workbookViewId="0">
      <selection activeCell="H4" sqref="H4"/>
    </sheetView>
  </sheetViews>
  <sheetFormatPr defaultRowHeight="15" x14ac:dyDescent="0.25"/>
  <cols>
    <col min="1" max="1" width="43.85546875" customWidth="1"/>
    <col min="2" max="2" width="21.140625" customWidth="1"/>
    <col min="3" max="3" width="11.85546875" customWidth="1"/>
  </cols>
  <sheetData>
    <row r="1" spans="1:10" ht="18.75" x14ac:dyDescent="0.3">
      <c r="A1" s="115" t="s">
        <v>15</v>
      </c>
      <c r="B1" s="116" t="s">
        <v>48</v>
      </c>
      <c r="C1" s="116"/>
      <c r="D1" s="116"/>
      <c r="E1" s="116"/>
    </row>
    <row r="2" spans="1:10" ht="18.75" x14ac:dyDescent="0.3">
      <c r="A2" s="115" t="s">
        <v>16</v>
      </c>
      <c r="B2" s="116" t="s">
        <v>49</v>
      </c>
      <c r="C2" s="116"/>
      <c r="D2" s="116"/>
      <c r="E2" s="116"/>
    </row>
    <row r="3" spans="1:10" ht="18.75" x14ac:dyDescent="0.3">
      <c r="A3" s="115" t="s">
        <v>17</v>
      </c>
      <c r="B3" s="116" t="s">
        <v>50</v>
      </c>
      <c r="C3" s="116"/>
      <c r="D3" s="116"/>
      <c r="E3" s="116"/>
    </row>
    <row r="4" spans="1:10" ht="18.75" x14ac:dyDescent="0.3">
      <c r="A4" s="115" t="s">
        <v>18</v>
      </c>
      <c r="B4" s="116" t="s">
        <v>51</v>
      </c>
      <c r="C4" s="116"/>
      <c r="D4" s="116"/>
      <c r="E4" s="116"/>
    </row>
    <row r="6" spans="1:10" ht="15.75" thickBot="1" x14ac:dyDescent="0.3"/>
    <row r="7" spans="1:10" x14ac:dyDescent="0.25">
      <c r="A7" s="53">
        <v>3</v>
      </c>
      <c r="B7" s="47"/>
      <c r="C7" s="47"/>
      <c r="D7" s="47"/>
      <c r="E7" s="47"/>
      <c r="F7" s="47"/>
      <c r="G7" s="47"/>
      <c r="H7" s="47"/>
      <c r="I7" s="47"/>
      <c r="J7" s="48"/>
    </row>
    <row r="8" spans="1:10" x14ac:dyDescent="0.25">
      <c r="A8" s="54">
        <v>453</v>
      </c>
      <c r="B8" s="49"/>
      <c r="C8" s="49" t="s">
        <v>138</v>
      </c>
      <c r="D8" s="49"/>
      <c r="E8" s="49"/>
      <c r="F8" s="49"/>
      <c r="G8" s="49"/>
      <c r="H8" s="49"/>
      <c r="I8" s="49"/>
      <c r="J8" s="50"/>
    </row>
    <row r="9" spans="1:10" x14ac:dyDescent="0.25">
      <c r="A9" s="54" t="s">
        <v>139</v>
      </c>
      <c r="B9" s="49"/>
      <c r="C9" s="49"/>
      <c r="D9" s="49"/>
      <c r="E9" s="49"/>
      <c r="F9" s="49"/>
      <c r="G9" s="49"/>
      <c r="H9" s="49"/>
      <c r="I9" s="49"/>
      <c r="J9" s="50"/>
    </row>
    <row r="10" spans="1:10" x14ac:dyDescent="0.25">
      <c r="A10" s="54">
        <v>24</v>
      </c>
      <c r="B10" s="49"/>
      <c r="C10" s="49" t="s">
        <v>140</v>
      </c>
      <c r="D10" s="57"/>
      <c r="E10" s="49"/>
      <c r="F10" s="49"/>
      <c r="G10" s="49"/>
      <c r="H10" s="49"/>
      <c r="I10" s="49"/>
      <c r="J10" s="50"/>
    </row>
    <row r="11" spans="1:10" x14ac:dyDescent="0.25">
      <c r="A11" s="54"/>
      <c r="B11" s="49"/>
      <c r="C11" s="49"/>
      <c r="D11" s="49"/>
      <c r="E11" s="49"/>
      <c r="F11" s="49"/>
      <c r="G11" s="49"/>
      <c r="H11" s="49"/>
      <c r="I11" s="49"/>
      <c r="J11" s="50"/>
    </row>
    <row r="12" spans="1:10" x14ac:dyDescent="0.25">
      <c r="A12" s="54" t="s">
        <v>141</v>
      </c>
      <c r="B12" s="49"/>
      <c r="C12" s="49"/>
      <c r="D12" s="49"/>
      <c r="E12" s="49"/>
      <c r="F12" s="49"/>
      <c r="G12" s="49"/>
      <c r="H12" s="49"/>
      <c r="I12" s="49"/>
      <c r="J12" s="50"/>
    </row>
    <row r="13" spans="1:10" x14ac:dyDescent="0.25">
      <c r="A13" s="54">
        <v>43</v>
      </c>
      <c r="B13" s="49"/>
      <c r="C13" s="49" t="s">
        <v>142</v>
      </c>
      <c r="D13" s="49"/>
      <c r="E13" s="49"/>
      <c r="F13" s="49"/>
      <c r="G13" s="49"/>
      <c r="H13" s="49"/>
      <c r="I13" s="49"/>
      <c r="J13" s="50"/>
    </row>
    <row r="14" spans="1:10" x14ac:dyDescent="0.25">
      <c r="A14" s="54">
        <v>2</v>
      </c>
      <c r="B14" s="49"/>
      <c r="C14" s="49"/>
      <c r="D14" s="49"/>
      <c r="E14" s="49"/>
      <c r="F14" s="49"/>
      <c r="G14" s="49"/>
      <c r="H14" s="49"/>
      <c r="I14" s="49"/>
      <c r="J14" s="50"/>
    </row>
    <row r="15" spans="1:10" x14ac:dyDescent="0.25">
      <c r="A15" s="54">
        <v>0</v>
      </c>
      <c r="B15" s="49"/>
      <c r="C15" s="49" t="s">
        <v>140</v>
      </c>
      <c r="D15" s="57"/>
      <c r="E15" s="49"/>
      <c r="F15" s="49"/>
      <c r="G15" s="49"/>
      <c r="H15" s="49"/>
      <c r="I15" s="49"/>
      <c r="J15" s="50"/>
    </row>
    <row r="16" spans="1:10" x14ac:dyDescent="0.25">
      <c r="A16" s="55">
        <v>12571</v>
      </c>
      <c r="B16" s="49"/>
      <c r="C16" s="49"/>
      <c r="D16" s="49"/>
      <c r="E16" s="49"/>
      <c r="F16" s="49"/>
      <c r="G16" s="49"/>
      <c r="H16" s="49"/>
      <c r="I16" s="49"/>
      <c r="J16" s="50"/>
    </row>
    <row r="17" spans="1:10" x14ac:dyDescent="0.25">
      <c r="A17" s="54">
        <v>3.6</v>
      </c>
      <c r="B17" s="49"/>
      <c r="C17" s="49"/>
      <c r="D17" s="49"/>
      <c r="E17" s="49"/>
      <c r="F17" s="49"/>
      <c r="G17" s="49"/>
      <c r="H17" s="49"/>
      <c r="I17" s="49"/>
      <c r="J17" s="50"/>
    </row>
    <row r="18" spans="1:10" x14ac:dyDescent="0.25">
      <c r="A18" s="54"/>
      <c r="B18" s="49"/>
      <c r="C18" s="49" t="s">
        <v>143</v>
      </c>
      <c r="D18" s="49"/>
      <c r="E18" s="49"/>
      <c r="F18" s="49"/>
      <c r="G18" s="49"/>
      <c r="H18" s="49"/>
      <c r="I18" s="49"/>
      <c r="J18" s="50"/>
    </row>
    <row r="19" spans="1:10" x14ac:dyDescent="0.25">
      <c r="A19" s="54"/>
      <c r="B19" s="49"/>
      <c r="C19" s="49"/>
      <c r="D19" s="49"/>
      <c r="E19" s="49"/>
      <c r="F19" s="49"/>
      <c r="G19" s="49"/>
      <c r="H19" s="49"/>
      <c r="I19" s="49"/>
      <c r="J19" s="50"/>
    </row>
    <row r="20" spans="1:10" x14ac:dyDescent="0.25">
      <c r="A20" s="54">
        <v>242</v>
      </c>
      <c r="B20" s="49"/>
      <c r="C20" s="49" t="s">
        <v>140</v>
      </c>
      <c r="D20" s="57"/>
      <c r="E20" s="49"/>
      <c r="F20" s="49"/>
      <c r="G20" s="49"/>
      <c r="H20" s="49"/>
      <c r="I20" s="49"/>
      <c r="J20" s="50"/>
    </row>
    <row r="21" spans="1:10" x14ac:dyDescent="0.25">
      <c r="A21" s="54">
        <v>466</v>
      </c>
      <c r="B21" s="49"/>
      <c r="C21" s="49"/>
      <c r="D21" s="49"/>
      <c r="E21" s="49"/>
      <c r="F21" s="49"/>
      <c r="G21" s="49"/>
      <c r="H21" s="49"/>
      <c r="I21" s="49"/>
      <c r="J21" s="50"/>
    </row>
    <row r="22" spans="1:10" x14ac:dyDescent="0.25">
      <c r="A22" s="54" t="s">
        <v>144</v>
      </c>
      <c r="B22" s="49"/>
      <c r="C22" s="49"/>
      <c r="D22" s="49"/>
      <c r="E22" s="49"/>
      <c r="F22" s="49"/>
      <c r="G22" s="49"/>
      <c r="H22" s="49"/>
      <c r="I22" s="49"/>
      <c r="J22" s="50"/>
    </row>
    <row r="23" spans="1:10" ht="15.75" thickBot="1" x14ac:dyDescent="0.3">
      <c r="A23" s="56">
        <v>768</v>
      </c>
      <c r="B23" s="51"/>
      <c r="C23" s="51"/>
      <c r="D23" s="51"/>
      <c r="E23" s="51"/>
      <c r="F23" s="51"/>
      <c r="G23" s="51"/>
      <c r="H23" s="51"/>
      <c r="I23" s="51"/>
      <c r="J23" s="52"/>
    </row>
    <row r="26" spans="1:10" x14ac:dyDescent="0.25">
      <c r="A26" t="s">
        <v>145</v>
      </c>
    </row>
    <row r="28" spans="1:10" x14ac:dyDescent="0.25">
      <c r="A28" s="7">
        <v>128</v>
      </c>
    </row>
    <row r="29" spans="1:10" x14ac:dyDescent="0.25">
      <c r="A29" s="7">
        <v>1024</v>
      </c>
      <c r="C29" s="6"/>
      <c r="D29" s="8" t="s">
        <v>146</v>
      </c>
    </row>
    <row r="30" spans="1:10" x14ac:dyDescent="0.25">
      <c r="A30" s="7">
        <v>512</v>
      </c>
      <c r="C30" s="6">
        <v>256</v>
      </c>
      <c r="D30" s="58"/>
    </row>
    <row r="31" spans="1:10" x14ac:dyDescent="0.25">
      <c r="A31" s="7">
        <v>256</v>
      </c>
      <c r="C31" s="6">
        <v>1024</v>
      </c>
      <c r="D31" s="58"/>
    </row>
    <row r="32" spans="1:10" x14ac:dyDescent="0.25">
      <c r="A32" s="7">
        <v>512</v>
      </c>
      <c r="C32" s="6">
        <v>512</v>
      </c>
      <c r="D32" s="58"/>
    </row>
    <row r="33" spans="1:4" x14ac:dyDescent="0.25">
      <c r="A33" s="7">
        <v>512</v>
      </c>
      <c r="C33" s="6">
        <v>128</v>
      </c>
      <c r="D33" s="58"/>
    </row>
    <row r="34" spans="1:4" x14ac:dyDescent="0.25">
      <c r="A34" s="7">
        <v>1024</v>
      </c>
    </row>
    <row r="35" spans="1:4" x14ac:dyDescent="0.25">
      <c r="A35" s="7">
        <v>512</v>
      </c>
    </row>
    <row r="36" spans="1:4" x14ac:dyDescent="0.25">
      <c r="A36" s="7">
        <v>256</v>
      </c>
    </row>
    <row r="37" spans="1:4" x14ac:dyDescent="0.25">
      <c r="A37" s="7">
        <v>1024</v>
      </c>
    </row>
    <row r="38" spans="1:4" x14ac:dyDescent="0.25">
      <c r="A38" s="7">
        <v>512</v>
      </c>
    </row>
    <row r="39" spans="1:4" x14ac:dyDescent="0.25">
      <c r="A39" s="7">
        <v>512</v>
      </c>
    </row>
    <row r="40" spans="1:4" x14ac:dyDescent="0.25">
      <c r="A40" s="7">
        <v>512</v>
      </c>
    </row>
    <row r="41" spans="1:4" x14ac:dyDescent="0.25">
      <c r="A41" s="7">
        <v>256</v>
      </c>
    </row>
    <row r="42" spans="1:4" x14ac:dyDescent="0.25">
      <c r="A42" s="7">
        <v>1024</v>
      </c>
    </row>
    <row r="43" spans="1:4" x14ac:dyDescent="0.25">
      <c r="A43" s="7">
        <v>512</v>
      </c>
    </row>
    <row r="44" spans="1:4" x14ac:dyDescent="0.25">
      <c r="A44" s="7">
        <v>256</v>
      </c>
    </row>
    <row r="45" spans="1:4" x14ac:dyDescent="0.25">
      <c r="A45" s="7">
        <v>1024</v>
      </c>
    </row>
    <row r="46" spans="1:4" x14ac:dyDescent="0.25">
      <c r="A46" s="7">
        <v>256</v>
      </c>
    </row>
    <row r="47" spans="1:4" x14ac:dyDescent="0.25">
      <c r="A47" s="7">
        <v>256</v>
      </c>
    </row>
    <row r="48" spans="1:4" x14ac:dyDescent="0.25">
      <c r="A48" s="7">
        <v>256</v>
      </c>
    </row>
    <row r="49" spans="1:1" x14ac:dyDescent="0.25">
      <c r="A49" s="7">
        <v>256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1"/>
  <sheetViews>
    <sheetView workbookViewId="0">
      <selection activeCell="F13" sqref="F13"/>
    </sheetView>
  </sheetViews>
  <sheetFormatPr defaultRowHeight="15" x14ac:dyDescent="0.25"/>
  <cols>
    <col min="1" max="1" width="47.85546875" customWidth="1"/>
    <col min="2" max="2" width="24.140625" customWidth="1"/>
    <col min="3" max="3" width="13.28515625" customWidth="1"/>
    <col min="5" max="5" width="11.7109375" customWidth="1"/>
  </cols>
  <sheetData>
    <row r="1" spans="1:5" ht="18.75" x14ac:dyDescent="0.3">
      <c r="A1" s="115" t="s">
        <v>54</v>
      </c>
      <c r="B1" s="116" t="s">
        <v>55</v>
      </c>
      <c r="C1" s="116"/>
      <c r="D1" s="116"/>
      <c r="E1" s="116"/>
    </row>
    <row r="2" spans="1:5" ht="18.75" x14ac:dyDescent="0.3">
      <c r="A2" s="115" t="s">
        <v>21</v>
      </c>
      <c r="B2" s="116" t="s">
        <v>56</v>
      </c>
      <c r="C2" s="116"/>
      <c r="D2" s="116"/>
      <c r="E2" s="116"/>
    </row>
    <row r="5" spans="1:5" ht="21" x14ac:dyDescent="0.35">
      <c r="A5" s="63" t="s">
        <v>175</v>
      </c>
      <c r="B5" t="s">
        <v>166</v>
      </c>
    </row>
    <row r="7" spans="1:5" x14ac:dyDescent="0.25">
      <c r="B7" s="6"/>
      <c r="C7" s="6" t="s">
        <v>123</v>
      </c>
    </row>
    <row r="8" spans="1:5" x14ac:dyDescent="0.25">
      <c r="B8" s="6">
        <v>2</v>
      </c>
      <c r="C8" s="62"/>
    </row>
    <row r="9" spans="1:5" x14ac:dyDescent="0.25">
      <c r="B9" s="6">
        <v>3</v>
      </c>
      <c r="C9" s="62"/>
    </row>
    <row r="10" spans="1:5" x14ac:dyDescent="0.25">
      <c r="B10" s="6">
        <v>-95</v>
      </c>
      <c r="C10" s="62"/>
    </row>
    <row r="11" spans="1:5" x14ac:dyDescent="0.25">
      <c r="B11" s="6">
        <v>64</v>
      </c>
      <c r="C11" s="62"/>
    </row>
    <row r="12" spans="1:5" x14ac:dyDescent="0.25">
      <c r="B12" s="6">
        <v>-56</v>
      </c>
      <c r="C12" s="62"/>
    </row>
    <row r="13" spans="1:5" x14ac:dyDescent="0.25">
      <c r="B13" s="6">
        <v>-8</v>
      </c>
      <c r="C13" s="62"/>
    </row>
    <row r="14" spans="1:5" x14ac:dyDescent="0.25">
      <c r="B14" s="6">
        <v>6</v>
      </c>
      <c r="C14" s="62"/>
    </row>
    <row r="16" spans="1:5" x14ac:dyDescent="0.25">
      <c r="B16" t="s">
        <v>167</v>
      </c>
    </row>
    <row r="18" spans="2:6" x14ac:dyDescent="0.25">
      <c r="B18" s="6"/>
      <c r="C18" s="6" t="s">
        <v>123</v>
      </c>
    </row>
    <row r="19" spans="2:6" x14ac:dyDescent="0.25">
      <c r="B19" s="6">
        <v>2</v>
      </c>
      <c r="C19" s="62"/>
    </row>
    <row r="20" spans="2:6" x14ac:dyDescent="0.25">
      <c r="B20" s="6">
        <v>3</v>
      </c>
      <c r="C20" s="62"/>
    </row>
    <row r="21" spans="2:6" x14ac:dyDescent="0.25">
      <c r="B21" s="6">
        <v>-95</v>
      </c>
      <c r="C21" s="62"/>
    </row>
    <row r="22" spans="2:6" x14ac:dyDescent="0.25">
      <c r="B22" s="6">
        <v>64</v>
      </c>
      <c r="C22" s="62"/>
    </row>
    <row r="23" spans="2:6" x14ac:dyDescent="0.25">
      <c r="B23" s="6">
        <v>-56</v>
      </c>
      <c r="C23" s="62"/>
    </row>
    <row r="24" spans="2:6" x14ac:dyDescent="0.25">
      <c r="B24" s="6">
        <v>-8</v>
      </c>
      <c r="C24" s="62"/>
    </row>
    <row r="25" spans="2:6" x14ac:dyDescent="0.25">
      <c r="B25" s="6">
        <v>6</v>
      </c>
      <c r="C25" s="62"/>
    </row>
    <row r="28" spans="2:6" x14ac:dyDescent="0.25">
      <c r="B28" t="s">
        <v>252</v>
      </c>
    </row>
    <row r="29" spans="2:6" x14ac:dyDescent="0.25">
      <c r="B29">
        <v>26</v>
      </c>
      <c r="C29" s="62" t="str">
        <f>IF((2006-1988)=B29,"éves vagyok","")</f>
        <v/>
      </c>
    </row>
    <row r="30" spans="2:6" x14ac:dyDescent="0.25">
      <c r="B30">
        <v>27</v>
      </c>
      <c r="C30" s="62" t="str">
        <f t="shared" ref="C30:C37" si="0">IF((2006-1988)=B30,"éves vagyok","")</f>
        <v/>
      </c>
      <c r="F30" t="s">
        <v>168</v>
      </c>
    </row>
    <row r="31" spans="2:6" x14ac:dyDescent="0.25">
      <c r="B31">
        <v>28</v>
      </c>
      <c r="C31" s="62" t="str">
        <f t="shared" si="0"/>
        <v/>
      </c>
    </row>
    <row r="32" spans="2:6" x14ac:dyDescent="0.25">
      <c r="B32">
        <v>29</v>
      </c>
      <c r="C32" s="62" t="str">
        <f t="shared" si="0"/>
        <v/>
      </c>
    </row>
    <row r="33" spans="2:3" x14ac:dyDescent="0.25">
      <c r="B33">
        <v>30</v>
      </c>
      <c r="C33" s="62" t="str">
        <f t="shared" si="0"/>
        <v/>
      </c>
    </row>
    <row r="34" spans="2:3" x14ac:dyDescent="0.25">
      <c r="B34">
        <v>31</v>
      </c>
      <c r="C34" s="62" t="str">
        <f t="shared" si="0"/>
        <v/>
      </c>
    </row>
    <row r="35" spans="2:3" x14ac:dyDescent="0.25">
      <c r="B35">
        <v>32</v>
      </c>
      <c r="C35" s="62" t="str">
        <f t="shared" si="0"/>
        <v/>
      </c>
    </row>
    <row r="36" spans="2:3" x14ac:dyDescent="0.25">
      <c r="B36">
        <v>33</v>
      </c>
      <c r="C36" s="62" t="str">
        <f t="shared" si="0"/>
        <v/>
      </c>
    </row>
    <row r="37" spans="2:3" x14ac:dyDescent="0.25">
      <c r="B37">
        <v>34</v>
      </c>
      <c r="C37" s="62" t="str">
        <f t="shared" si="0"/>
        <v/>
      </c>
    </row>
    <row r="39" spans="2:3" x14ac:dyDescent="0.25">
      <c r="B39" t="s">
        <v>169</v>
      </c>
    </row>
    <row r="41" spans="2:3" x14ac:dyDescent="0.25">
      <c r="B41" s="6" t="s">
        <v>170</v>
      </c>
      <c r="C41" s="40"/>
    </row>
    <row r="42" spans="2:3" x14ac:dyDescent="0.25">
      <c r="B42" s="6" t="s">
        <v>171</v>
      </c>
      <c r="C42" s="40"/>
    </row>
    <row r="43" spans="2:3" x14ac:dyDescent="0.25">
      <c r="B43" s="6" t="s">
        <v>172</v>
      </c>
      <c r="C43" s="40"/>
    </row>
    <row r="44" spans="2:3" x14ac:dyDescent="0.25">
      <c r="B44" s="6" t="s">
        <v>170</v>
      </c>
      <c r="C44" s="40"/>
    </row>
    <row r="45" spans="2:3" x14ac:dyDescent="0.25">
      <c r="B45" s="6" t="s">
        <v>173</v>
      </c>
      <c r="C45" s="40"/>
    </row>
    <row r="46" spans="2:3" x14ac:dyDescent="0.25">
      <c r="B46" s="6" t="s">
        <v>174</v>
      </c>
      <c r="C46" s="40"/>
    </row>
    <row r="49" spans="1:6" ht="21" x14ac:dyDescent="0.35">
      <c r="A49" s="63" t="s">
        <v>178</v>
      </c>
    </row>
    <row r="50" spans="1:6" x14ac:dyDescent="0.25">
      <c r="B50" t="s">
        <v>177</v>
      </c>
    </row>
    <row r="52" spans="1:6" x14ac:dyDescent="0.25">
      <c r="B52" s="6"/>
      <c r="C52" s="6" t="s">
        <v>123</v>
      </c>
    </row>
    <row r="53" spans="1:6" x14ac:dyDescent="0.25">
      <c r="B53" s="6">
        <v>2</v>
      </c>
      <c r="C53" s="62" t="str">
        <f>IF(B53&gt;0,"pozitív",IF(B53=0,"nulla","negatív"))</f>
        <v>pozitív</v>
      </c>
    </row>
    <row r="54" spans="1:6" x14ac:dyDescent="0.25">
      <c r="B54" s="6">
        <v>3</v>
      </c>
      <c r="C54" s="62" t="str">
        <f t="shared" ref="C54:C59" si="1">IF(B54&gt;0,"pozitív",IF(B54=0,"nulla","negatív"))</f>
        <v>pozitív</v>
      </c>
    </row>
    <row r="55" spans="1:6" x14ac:dyDescent="0.25">
      <c r="B55" s="6">
        <v>-95</v>
      </c>
      <c r="C55" s="62" t="str">
        <f t="shared" si="1"/>
        <v>negatív</v>
      </c>
    </row>
    <row r="56" spans="1:6" x14ac:dyDescent="0.25">
      <c r="B56" s="6">
        <v>64</v>
      </c>
      <c r="C56" s="62" t="str">
        <f t="shared" si="1"/>
        <v>pozitív</v>
      </c>
    </row>
    <row r="57" spans="1:6" x14ac:dyDescent="0.25">
      <c r="B57" s="6">
        <v>0</v>
      </c>
      <c r="C57" s="62" t="str">
        <f t="shared" si="1"/>
        <v>nulla</v>
      </c>
    </row>
    <row r="58" spans="1:6" x14ac:dyDescent="0.25">
      <c r="B58" s="6">
        <v>-8</v>
      </c>
      <c r="C58" s="62" t="str">
        <f t="shared" si="1"/>
        <v>negatív</v>
      </c>
    </row>
    <row r="59" spans="1:6" x14ac:dyDescent="0.25">
      <c r="B59" s="6">
        <v>6</v>
      </c>
      <c r="C59" s="62" t="str">
        <f t="shared" si="1"/>
        <v>pozitív</v>
      </c>
    </row>
    <row r="62" spans="1:6" ht="21" x14ac:dyDescent="0.35">
      <c r="A62" s="63" t="s">
        <v>176</v>
      </c>
    </row>
    <row r="63" spans="1:6" ht="30" x14ac:dyDescent="0.25">
      <c r="B63" s="64" t="s">
        <v>179</v>
      </c>
      <c r="C63" s="65" t="s">
        <v>180</v>
      </c>
      <c r="E63" s="65" t="s">
        <v>180</v>
      </c>
      <c r="F63" s="64" t="s">
        <v>181</v>
      </c>
    </row>
    <row r="64" spans="1:6" x14ac:dyDescent="0.25">
      <c r="B64" s="66" t="s">
        <v>182</v>
      </c>
      <c r="C64" s="6">
        <v>8</v>
      </c>
      <c r="E64" s="66" t="s">
        <v>182</v>
      </c>
      <c r="F64" s="67">
        <f ca="1">SUMIF($B$64:$C$81,E64,$C$64:$C$81)</f>
        <v>27</v>
      </c>
    </row>
    <row r="65" spans="2:6" x14ac:dyDescent="0.25">
      <c r="B65" s="6" t="s">
        <v>183</v>
      </c>
      <c r="C65" s="6">
        <v>21</v>
      </c>
      <c r="E65" s="6" t="s">
        <v>183</v>
      </c>
      <c r="F65" s="67">
        <f t="shared" ref="F65:F67" ca="1" si="2">SUMIF($B$64:$C$81,E65,$C$64:$C$81)</f>
        <v>38</v>
      </c>
    </row>
    <row r="66" spans="2:6" x14ac:dyDescent="0.25">
      <c r="B66" s="6" t="s">
        <v>184</v>
      </c>
      <c r="C66" s="6">
        <v>3</v>
      </c>
      <c r="E66" s="6" t="s">
        <v>184</v>
      </c>
      <c r="F66" s="67">
        <f t="shared" ca="1" si="2"/>
        <v>24</v>
      </c>
    </row>
    <row r="67" spans="2:6" x14ac:dyDescent="0.25">
      <c r="B67" s="6" t="s">
        <v>185</v>
      </c>
      <c r="C67" s="6">
        <v>5</v>
      </c>
      <c r="E67" s="6" t="s">
        <v>185</v>
      </c>
      <c r="F67" s="67">
        <f t="shared" ca="1" si="2"/>
        <v>43</v>
      </c>
    </row>
    <row r="68" spans="2:6" x14ac:dyDescent="0.25">
      <c r="B68" s="66" t="s">
        <v>182</v>
      </c>
      <c r="C68" s="6">
        <v>5</v>
      </c>
    </row>
    <row r="69" spans="2:6" x14ac:dyDescent="0.25">
      <c r="B69" s="6" t="s">
        <v>183</v>
      </c>
      <c r="C69" s="6">
        <v>7</v>
      </c>
    </row>
    <row r="70" spans="2:6" x14ac:dyDescent="0.25">
      <c r="B70" s="6" t="s">
        <v>184</v>
      </c>
      <c r="C70" s="6">
        <v>3</v>
      </c>
    </row>
    <row r="71" spans="2:6" x14ac:dyDescent="0.25">
      <c r="B71" s="6" t="s">
        <v>185</v>
      </c>
      <c r="C71" s="6">
        <v>9</v>
      </c>
    </row>
    <row r="72" spans="2:6" x14ac:dyDescent="0.25">
      <c r="B72" s="66" t="s">
        <v>182</v>
      </c>
      <c r="C72" s="6">
        <v>9</v>
      </c>
    </row>
    <row r="73" spans="2:6" x14ac:dyDescent="0.25">
      <c r="B73" s="6" t="s">
        <v>183</v>
      </c>
      <c r="C73" s="6">
        <v>5</v>
      </c>
    </row>
    <row r="74" spans="2:6" x14ac:dyDescent="0.25">
      <c r="B74" s="6" t="s">
        <v>184</v>
      </c>
      <c r="C74" s="6">
        <v>7</v>
      </c>
    </row>
    <row r="75" spans="2:6" x14ac:dyDescent="0.25">
      <c r="B75" s="6" t="s">
        <v>185</v>
      </c>
      <c r="C75" s="6">
        <v>9</v>
      </c>
    </row>
    <row r="76" spans="2:6" x14ac:dyDescent="0.25">
      <c r="B76" s="6" t="s">
        <v>184</v>
      </c>
      <c r="C76" s="6">
        <v>9</v>
      </c>
    </row>
    <row r="77" spans="2:6" x14ac:dyDescent="0.25">
      <c r="B77" s="6" t="s">
        <v>185</v>
      </c>
      <c r="C77" s="6">
        <v>17</v>
      </c>
    </row>
    <row r="78" spans="2:6" x14ac:dyDescent="0.25">
      <c r="B78" s="66" t="s">
        <v>182</v>
      </c>
      <c r="C78" s="6">
        <v>5</v>
      </c>
    </row>
    <row r="79" spans="2:6" x14ac:dyDescent="0.25">
      <c r="B79" s="6" t="s">
        <v>183</v>
      </c>
      <c r="C79" s="6">
        <v>5</v>
      </c>
    </row>
    <row r="80" spans="2:6" x14ac:dyDescent="0.25">
      <c r="B80" s="6" t="s">
        <v>184</v>
      </c>
      <c r="C80" s="6">
        <v>2</v>
      </c>
    </row>
    <row r="81" spans="2:3" x14ac:dyDescent="0.25">
      <c r="B81" s="6" t="s">
        <v>185</v>
      </c>
      <c r="C81" s="6">
        <v>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workbookViewId="0">
      <selection sqref="A1:N3"/>
    </sheetView>
  </sheetViews>
  <sheetFormatPr defaultRowHeight="15" x14ac:dyDescent="0.25"/>
  <cols>
    <col min="3" max="3" width="13" customWidth="1"/>
    <col min="11" max="11" width="12.42578125" bestFit="1" customWidth="1"/>
  </cols>
  <sheetData>
    <row r="1" spans="1:14" ht="15.75" x14ac:dyDescent="0.25">
      <c r="A1" s="117" t="s">
        <v>22</v>
      </c>
      <c r="B1" s="116"/>
      <c r="C1" s="116"/>
      <c r="D1" s="116"/>
      <c r="E1" s="116" t="s">
        <v>241</v>
      </c>
      <c r="F1" s="116"/>
      <c r="G1" s="116"/>
      <c r="H1" s="116"/>
      <c r="I1" s="116"/>
      <c r="J1" s="116"/>
      <c r="K1" s="116"/>
      <c r="L1" s="116"/>
      <c r="M1" s="116"/>
      <c r="N1" s="116"/>
    </row>
    <row r="2" spans="1:14" x14ac:dyDescent="0.25">
      <c r="A2" s="116" t="s">
        <v>258</v>
      </c>
      <c r="B2" s="116"/>
      <c r="C2" s="116"/>
      <c r="D2" s="116"/>
      <c r="E2" s="116" t="s">
        <v>253</v>
      </c>
      <c r="F2" s="116"/>
      <c r="G2" s="116"/>
      <c r="H2" s="116"/>
      <c r="I2" s="116"/>
      <c r="J2" s="116"/>
      <c r="K2" s="116"/>
      <c r="L2" s="116"/>
      <c r="M2" s="116"/>
      <c r="N2" s="116"/>
    </row>
    <row r="3" spans="1:14" x14ac:dyDescent="0.25">
      <c r="A3" s="116" t="s">
        <v>259</v>
      </c>
      <c r="B3" s="116"/>
      <c r="C3" s="116"/>
      <c r="D3" s="116"/>
      <c r="E3" s="116" t="s">
        <v>254</v>
      </c>
      <c r="F3" s="116"/>
      <c r="G3" s="116"/>
      <c r="H3" s="116"/>
      <c r="I3" s="116"/>
      <c r="J3" s="116"/>
      <c r="K3" s="116"/>
      <c r="L3" s="116"/>
      <c r="M3" s="116"/>
      <c r="N3" s="116"/>
    </row>
    <row r="5" spans="1:14" x14ac:dyDescent="0.25">
      <c r="C5" s="77" t="s">
        <v>242</v>
      </c>
      <c r="E5" s="79" t="s">
        <v>248</v>
      </c>
      <c r="G5" s="79" t="s">
        <v>249</v>
      </c>
    </row>
    <row r="6" spans="1:14" x14ac:dyDescent="0.25">
      <c r="C6" t="s">
        <v>192</v>
      </c>
      <c r="E6" s="20">
        <v>1</v>
      </c>
      <c r="G6" s="20">
        <v>45</v>
      </c>
    </row>
    <row r="7" spans="1:14" x14ac:dyDescent="0.25">
      <c r="C7" t="s">
        <v>243</v>
      </c>
      <c r="E7" s="20">
        <v>3</v>
      </c>
      <c r="G7" s="20">
        <v>490</v>
      </c>
    </row>
    <row r="8" spans="1:14" x14ac:dyDescent="0.25">
      <c r="C8" t="s">
        <v>244</v>
      </c>
      <c r="E8" s="20">
        <v>5</v>
      </c>
      <c r="G8" s="20">
        <v>330</v>
      </c>
      <c r="I8" t="s">
        <v>250</v>
      </c>
      <c r="K8" s="78"/>
    </row>
    <row r="9" spans="1:14" x14ac:dyDescent="0.25">
      <c r="C9" t="s">
        <v>245</v>
      </c>
      <c r="E9" s="20">
        <v>10</v>
      </c>
      <c r="G9" s="20">
        <v>4900</v>
      </c>
    </row>
    <row r="10" spans="1:14" x14ac:dyDescent="0.25">
      <c r="C10" t="s">
        <v>246</v>
      </c>
      <c r="E10" s="20">
        <v>6</v>
      </c>
      <c r="G10" s="20">
        <v>220</v>
      </c>
    </row>
    <row r="11" spans="1:14" x14ac:dyDescent="0.25">
      <c r="C11" t="s">
        <v>247</v>
      </c>
      <c r="E11" s="20">
        <v>2</v>
      </c>
      <c r="G11" s="20">
        <v>57500</v>
      </c>
    </row>
    <row r="12" spans="1:14" x14ac:dyDescent="0.25">
      <c r="C12" t="s">
        <v>255</v>
      </c>
      <c r="E12" s="20">
        <v>3</v>
      </c>
      <c r="G12" s="20">
        <v>23000</v>
      </c>
    </row>
    <row r="13" spans="1:14" x14ac:dyDescent="0.25">
      <c r="C13" t="s">
        <v>256</v>
      </c>
      <c r="E13" s="20">
        <v>2</v>
      </c>
      <c r="G13" s="20">
        <v>120000</v>
      </c>
    </row>
    <row r="14" spans="1:14" x14ac:dyDescent="0.25">
      <c r="C14" t="s">
        <v>257</v>
      </c>
      <c r="E14" s="20">
        <v>13</v>
      </c>
      <c r="G14" s="20">
        <v>24500</v>
      </c>
    </row>
    <row r="16" spans="1:14" x14ac:dyDescent="0.25">
      <c r="A16" s="106"/>
      <c r="B16" s="106"/>
      <c r="C16" s="106"/>
      <c r="D16" s="106"/>
      <c r="E16" s="106"/>
      <c r="F16" s="106"/>
      <c r="G16" s="106"/>
      <c r="H16" s="106"/>
    </row>
    <row r="17" spans="1:18" x14ac:dyDescent="0.25">
      <c r="A17" s="107">
        <v>11</v>
      </c>
      <c r="B17" s="107">
        <v>26</v>
      </c>
      <c r="C17" s="107">
        <v>202</v>
      </c>
      <c r="D17" s="107">
        <v>412</v>
      </c>
      <c r="E17" s="107">
        <v>54</v>
      </c>
      <c r="F17" s="107">
        <v>88</v>
      </c>
      <c r="G17" s="107">
        <v>56</v>
      </c>
      <c r="H17" s="107">
        <v>7</v>
      </c>
      <c r="I17" s="107">
        <v>21</v>
      </c>
      <c r="K17" s="110" t="s">
        <v>273</v>
      </c>
      <c r="L17" s="110"/>
      <c r="M17" s="110"/>
      <c r="N17" s="110"/>
      <c r="O17" s="110"/>
      <c r="P17" s="110"/>
      <c r="Q17" s="110"/>
      <c r="R17" s="110"/>
    </row>
    <row r="18" spans="1:18" x14ac:dyDescent="0.25">
      <c r="A18" s="107">
        <v>66</v>
      </c>
      <c r="B18" s="107">
        <v>3332</v>
      </c>
      <c r="C18" s="107">
        <v>3</v>
      </c>
      <c r="D18" s="107">
        <v>555</v>
      </c>
      <c r="E18" s="107">
        <v>372</v>
      </c>
      <c r="F18" s="107">
        <v>0</v>
      </c>
      <c r="G18" s="107">
        <v>5</v>
      </c>
      <c r="H18" s="107">
        <v>3</v>
      </c>
      <c r="I18" s="107">
        <v>54</v>
      </c>
      <c r="K18" s="110"/>
      <c r="L18" s="110"/>
      <c r="M18" s="110"/>
      <c r="N18" s="110"/>
      <c r="O18" s="110"/>
      <c r="P18" s="110"/>
      <c r="Q18" s="110"/>
      <c r="R18" s="110"/>
    </row>
    <row r="19" spans="1:18" x14ac:dyDescent="0.25">
      <c r="A19" s="107">
        <v>92</v>
      </c>
      <c r="B19" s="107">
        <v>-62</v>
      </c>
      <c r="C19" s="107">
        <v>226</v>
      </c>
      <c r="D19" s="107">
        <v>719</v>
      </c>
      <c r="E19" s="107">
        <v>678</v>
      </c>
      <c r="F19" s="107">
        <v>163</v>
      </c>
      <c r="G19" s="107">
        <v>67</v>
      </c>
      <c r="H19" s="107">
        <v>14</v>
      </c>
      <c r="I19" s="107">
        <v>-3</v>
      </c>
    </row>
    <row r="20" spans="1:18" x14ac:dyDescent="0.25">
      <c r="A20" s="107">
        <v>1</v>
      </c>
      <c r="B20" s="107">
        <v>99</v>
      </c>
      <c r="C20" s="107">
        <v>68</v>
      </c>
      <c r="D20" s="107">
        <v>456</v>
      </c>
      <c r="E20" s="107">
        <v>185</v>
      </c>
      <c r="F20" s="107">
        <v>2</v>
      </c>
      <c r="G20" s="107">
        <v>4</v>
      </c>
      <c r="H20" s="107">
        <v>67</v>
      </c>
      <c r="I20" s="107">
        <v>87</v>
      </c>
      <c r="K20" s="108" t="s">
        <v>269</v>
      </c>
      <c r="L20" s="109"/>
    </row>
    <row r="21" spans="1:18" x14ac:dyDescent="0.25">
      <c r="A21" s="107">
        <v>10</v>
      </c>
      <c r="B21" s="107">
        <v>21</v>
      </c>
      <c r="C21" s="107">
        <v>74</v>
      </c>
      <c r="D21" s="107">
        <v>22</v>
      </c>
      <c r="E21" s="107">
        <v>95</v>
      </c>
      <c r="F21" s="107">
        <v>122</v>
      </c>
      <c r="G21" s="107">
        <v>6554</v>
      </c>
      <c r="H21" s="107">
        <v>168</v>
      </c>
      <c r="I21" s="107">
        <v>43</v>
      </c>
      <c r="K21" s="108" t="s">
        <v>270</v>
      </c>
      <c r="L21" s="109"/>
    </row>
    <row r="22" spans="1:18" x14ac:dyDescent="0.25">
      <c r="A22" s="107">
        <v>1222</v>
      </c>
      <c r="B22" s="107">
        <v>6377</v>
      </c>
      <c r="C22" s="107">
        <v>967</v>
      </c>
      <c r="D22" s="107">
        <v>35</v>
      </c>
      <c r="E22" s="107">
        <v>-33</v>
      </c>
      <c r="F22" s="107">
        <v>10000</v>
      </c>
      <c r="G22" s="107">
        <v>36</v>
      </c>
      <c r="H22" s="107">
        <v>6674.6</v>
      </c>
      <c r="I22" s="107">
        <v>35.700000000000003</v>
      </c>
      <c r="K22" s="108" t="s">
        <v>271</v>
      </c>
      <c r="L22" s="109"/>
    </row>
    <row r="23" spans="1:18" x14ac:dyDescent="0.25">
      <c r="A23" s="107">
        <v>253333</v>
      </c>
      <c r="B23" s="107">
        <v>289</v>
      </c>
      <c r="C23" s="107">
        <v>75474</v>
      </c>
      <c r="D23" s="107">
        <v>-1011</v>
      </c>
      <c r="E23" s="107">
        <v>74</v>
      </c>
      <c r="F23" s="107">
        <v>-4522</v>
      </c>
      <c r="G23" s="107">
        <v>463</v>
      </c>
      <c r="H23" s="107">
        <v>26</v>
      </c>
      <c r="I23" s="107">
        <v>2244</v>
      </c>
      <c r="K23" s="108" t="s">
        <v>222</v>
      </c>
      <c r="L23" s="109"/>
    </row>
    <row r="24" spans="1:18" x14ac:dyDescent="0.25">
      <c r="K24" s="108" t="s">
        <v>274</v>
      </c>
      <c r="L24" s="109"/>
    </row>
    <row r="25" spans="1:18" x14ac:dyDescent="0.25">
      <c r="K25" s="108" t="s">
        <v>272</v>
      </c>
      <c r="L25" s="109"/>
    </row>
  </sheetData>
  <mergeCells count="1">
    <mergeCell ref="K17:R1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zoomScale="90" zoomScaleNormal="90" workbookViewId="0">
      <selection sqref="A1:E2"/>
    </sheetView>
  </sheetViews>
  <sheetFormatPr defaultRowHeight="15" x14ac:dyDescent="0.25"/>
  <cols>
    <col min="1" max="1" width="38.7109375" customWidth="1"/>
    <col min="2" max="2" width="62.7109375" customWidth="1"/>
    <col min="3" max="3" width="12.85546875" customWidth="1"/>
    <col min="4" max="4" width="15" customWidth="1"/>
    <col min="5" max="5" width="32.140625" customWidth="1"/>
    <col min="6" max="6" width="23.28515625" customWidth="1"/>
  </cols>
  <sheetData>
    <row r="1" spans="1:6" ht="18.75" x14ac:dyDescent="0.3">
      <c r="A1" s="115" t="s">
        <v>0</v>
      </c>
      <c r="B1" s="118" t="s">
        <v>57</v>
      </c>
      <c r="C1" s="116" t="s">
        <v>76</v>
      </c>
      <c r="D1" s="116"/>
      <c r="E1" s="116"/>
    </row>
    <row r="2" spans="1:6" ht="18.75" x14ac:dyDescent="0.3">
      <c r="A2" s="115" t="s">
        <v>1</v>
      </c>
      <c r="B2" s="118" t="s">
        <v>58</v>
      </c>
      <c r="C2" s="116"/>
      <c r="D2" s="116"/>
      <c r="E2" s="116" t="s">
        <v>77</v>
      </c>
    </row>
    <row r="5" spans="1:6" x14ac:dyDescent="0.25">
      <c r="A5" s="4"/>
    </row>
    <row r="7" spans="1:6" x14ac:dyDescent="0.25">
      <c r="A7" s="5" t="s">
        <v>59</v>
      </c>
      <c r="B7" s="5" t="s">
        <v>66</v>
      </c>
      <c r="D7" s="8" t="s">
        <v>73</v>
      </c>
      <c r="E7" s="8" t="s">
        <v>74</v>
      </c>
    </row>
    <row r="8" spans="1:6" x14ac:dyDescent="0.25">
      <c r="A8" t="s">
        <v>60</v>
      </c>
      <c r="B8" t="s">
        <v>67</v>
      </c>
      <c r="D8" s="6" t="s">
        <v>71</v>
      </c>
      <c r="E8" s="9" t="str">
        <f>INDEX(A8:A13,MATCH(D8,B8:B13,0))</f>
        <v>Nagyon termelő kft.</v>
      </c>
      <c r="F8" s="10" t="s">
        <v>75</v>
      </c>
    </row>
    <row r="9" spans="1:6" x14ac:dyDescent="0.25">
      <c r="A9" t="s">
        <v>61</v>
      </c>
      <c r="B9" t="s">
        <v>68</v>
      </c>
      <c r="D9" s="6" t="s">
        <v>70</v>
      </c>
      <c r="E9" s="6"/>
    </row>
    <row r="10" spans="1:6" x14ac:dyDescent="0.25">
      <c r="A10" t="s">
        <v>62</v>
      </c>
      <c r="B10" t="s">
        <v>69</v>
      </c>
      <c r="D10" s="6" t="s">
        <v>69</v>
      </c>
      <c r="E10" s="6"/>
    </row>
    <row r="11" spans="1:6" x14ac:dyDescent="0.25">
      <c r="A11" t="s">
        <v>63</v>
      </c>
      <c r="B11" t="s">
        <v>70</v>
      </c>
      <c r="D11" s="6" t="s">
        <v>67</v>
      </c>
      <c r="E11" s="6"/>
    </row>
    <row r="12" spans="1:6" x14ac:dyDescent="0.25">
      <c r="A12" t="s">
        <v>64</v>
      </c>
      <c r="B12" t="s">
        <v>71</v>
      </c>
    </row>
    <row r="13" spans="1:6" x14ac:dyDescent="0.25">
      <c r="A13" t="s">
        <v>65</v>
      </c>
      <c r="B13" t="s">
        <v>72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3"/>
  <sheetViews>
    <sheetView workbookViewId="0">
      <selection sqref="A1:O7"/>
    </sheetView>
  </sheetViews>
  <sheetFormatPr defaultRowHeight="15" x14ac:dyDescent="0.25"/>
  <cols>
    <col min="2" max="3" width="13.42578125" customWidth="1"/>
    <col min="5" max="5" width="9.85546875" customWidth="1"/>
    <col min="6" max="6" width="12.28515625" customWidth="1"/>
    <col min="7" max="7" width="12.85546875" customWidth="1"/>
    <col min="12" max="12" width="7.7109375" customWidth="1"/>
    <col min="13" max="13" width="12.42578125" customWidth="1"/>
    <col min="14" max="14" width="10.7109375" customWidth="1"/>
  </cols>
  <sheetData>
    <row r="1" spans="1:18" x14ac:dyDescent="0.25">
      <c r="A1" s="116" t="s">
        <v>23</v>
      </c>
      <c r="B1" s="116"/>
      <c r="C1" s="116"/>
      <c r="D1" s="116"/>
      <c r="E1" s="116"/>
      <c r="F1" s="116" t="s">
        <v>201</v>
      </c>
      <c r="G1" s="116"/>
      <c r="H1" s="116"/>
      <c r="I1" s="116"/>
      <c r="J1" s="116"/>
      <c r="K1" s="116"/>
      <c r="L1" s="116"/>
      <c r="M1" s="116"/>
      <c r="N1" s="116"/>
      <c r="O1" s="116"/>
    </row>
    <row r="2" spans="1:18" x14ac:dyDescent="0.25">
      <c r="A2" s="116" t="s">
        <v>24</v>
      </c>
      <c r="B2" s="116"/>
      <c r="C2" s="116"/>
      <c r="D2" s="116"/>
      <c r="E2" s="116"/>
      <c r="F2" s="116" t="s">
        <v>202</v>
      </c>
      <c r="G2" s="116"/>
      <c r="H2" s="116"/>
      <c r="I2" s="116"/>
      <c r="J2" s="116"/>
      <c r="K2" s="116"/>
      <c r="L2" s="116"/>
      <c r="M2" s="116"/>
      <c r="N2" s="116"/>
      <c r="O2" s="116"/>
    </row>
    <row r="3" spans="1:18" x14ac:dyDescent="0.25">
      <c r="A3" s="116" t="s">
        <v>25</v>
      </c>
      <c r="B3" s="116"/>
      <c r="C3" s="116"/>
      <c r="D3" s="116"/>
      <c r="E3" s="116"/>
      <c r="F3" s="116" t="s">
        <v>203</v>
      </c>
      <c r="G3" s="116"/>
      <c r="H3" s="116"/>
      <c r="I3" s="116"/>
      <c r="J3" s="116"/>
      <c r="K3" s="116"/>
      <c r="L3" s="116"/>
      <c r="M3" s="116"/>
      <c r="N3" s="116"/>
      <c r="O3" s="116"/>
    </row>
    <row r="4" spans="1:18" x14ac:dyDescent="0.25">
      <c r="A4" s="116" t="s">
        <v>26</v>
      </c>
      <c r="B4" s="116"/>
      <c r="C4" s="116"/>
      <c r="D4" s="116"/>
      <c r="E4" s="116"/>
      <c r="F4" s="116" t="s">
        <v>204</v>
      </c>
      <c r="G4" s="116"/>
      <c r="H4" s="116"/>
      <c r="I4" s="116"/>
      <c r="J4" s="116"/>
      <c r="K4" s="116"/>
      <c r="L4" s="116"/>
      <c r="M4" s="116"/>
      <c r="N4" s="116"/>
      <c r="O4" s="116"/>
    </row>
    <row r="5" spans="1:18" x14ac:dyDescent="0.25">
      <c r="A5" s="116" t="s">
        <v>27</v>
      </c>
      <c r="B5" s="116"/>
      <c r="C5" s="116"/>
      <c r="D5" s="116"/>
      <c r="E5" s="116"/>
      <c r="F5" s="116" t="s">
        <v>205</v>
      </c>
      <c r="G5" s="116"/>
      <c r="H5" s="116"/>
      <c r="I5" s="116"/>
      <c r="J5" s="116"/>
      <c r="K5" s="116"/>
      <c r="L5" s="116"/>
      <c r="M5" s="116"/>
      <c r="N5" s="116"/>
      <c r="O5" s="116"/>
    </row>
    <row r="6" spans="1:18" x14ac:dyDescent="0.25">
      <c r="A6" s="116" t="s">
        <v>28</v>
      </c>
      <c r="B6" s="116"/>
      <c r="C6" s="116"/>
      <c r="D6" s="116"/>
      <c r="E6" s="116"/>
      <c r="F6" s="116" t="s">
        <v>206</v>
      </c>
      <c r="G6" s="116"/>
      <c r="H6" s="116"/>
      <c r="I6" s="116"/>
      <c r="J6" s="116"/>
      <c r="K6" s="116"/>
      <c r="L6" s="116"/>
      <c r="M6" s="116"/>
      <c r="N6" s="116"/>
      <c r="O6" s="116"/>
    </row>
    <row r="7" spans="1:18" x14ac:dyDescent="0.25">
      <c r="A7" s="116" t="s">
        <v>29</v>
      </c>
      <c r="B7" s="116"/>
      <c r="C7" s="116"/>
      <c r="D7" s="116"/>
      <c r="E7" s="116"/>
      <c r="F7" s="116" t="s">
        <v>207</v>
      </c>
      <c r="G7" s="116"/>
      <c r="H7" s="116"/>
      <c r="I7" s="116"/>
      <c r="J7" s="116"/>
      <c r="K7" s="116"/>
      <c r="L7" s="116"/>
      <c r="M7" s="116"/>
      <c r="N7" s="116"/>
      <c r="O7" s="116"/>
    </row>
    <row r="8" spans="1:18" x14ac:dyDescent="0.25">
      <c r="O8" s="72" t="s">
        <v>200</v>
      </c>
      <c r="P8" s="72"/>
      <c r="Q8" s="72"/>
    </row>
    <row r="10" spans="1:18" ht="21" x14ac:dyDescent="0.35">
      <c r="A10" s="91"/>
      <c r="B10" s="92" t="s">
        <v>186</v>
      </c>
      <c r="C10" s="93"/>
      <c r="D10" s="93"/>
      <c r="E10" s="93"/>
      <c r="F10" s="93"/>
      <c r="G10" s="93"/>
      <c r="H10" s="94"/>
      <c r="K10" s="91"/>
      <c r="L10" s="92" t="s">
        <v>187</v>
      </c>
      <c r="M10" s="93"/>
      <c r="N10" s="93"/>
      <c r="O10" s="93"/>
      <c r="P10" s="93"/>
      <c r="Q10" s="93"/>
      <c r="R10" s="94"/>
    </row>
    <row r="11" spans="1:18" x14ac:dyDescent="0.25">
      <c r="A11" s="95"/>
      <c r="B11" s="49"/>
      <c r="C11" s="49"/>
      <c r="D11" s="49"/>
      <c r="E11" s="49"/>
      <c r="F11" s="49"/>
      <c r="G11" s="49"/>
      <c r="H11" s="96"/>
      <c r="K11" s="95"/>
      <c r="L11" s="49"/>
      <c r="M11" s="49"/>
      <c r="N11" s="49"/>
      <c r="O11" s="49"/>
      <c r="P11" s="49"/>
      <c r="Q11" s="49"/>
      <c r="R11" s="96"/>
    </row>
    <row r="12" spans="1:18" ht="26.25" thickBot="1" x14ac:dyDescent="0.3">
      <c r="A12" s="95"/>
      <c r="B12" s="49"/>
      <c r="C12" s="49"/>
      <c r="D12" s="49"/>
      <c r="E12" s="49"/>
      <c r="F12" s="49"/>
      <c r="G12" s="49"/>
      <c r="H12" s="96"/>
      <c r="K12" s="95"/>
      <c r="L12" s="49"/>
      <c r="M12" s="70" t="s">
        <v>188</v>
      </c>
      <c r="N12" s="70" t="s">
        <v>149</v>
      </c>
      <c r="O12" s="70" t="s">
        <v>189</v>
      </c>
      <c r="P12" s="70" t="s">
        <v>190</v>
      </c>
      <c r="Q12" s="70" t="s">
        <v>191</v>
      </c>
      <c r="R12" s="96"/>
    </row>
    <row r="13" spans="1:18" ht="17.25" thickBot="1" x14ac:dyDescent="0.3">
      <c r="A13" s="95"/>
      <c r="B13" s="44" t="s">
        <v>188</v>
      </c>
      <c r="C13" s="44" t="s">
        <v>149</v>
      </c>
      <c r="D13" s="44" t="s">
        <v>189</v>
      </c>
      <c r="E13" s="44" t="s">
        <v>190</v>
      </c>
      <c r="F13" s="44" t="s">
        <v>191</v>
      </c>
      <c r="G13" s="42"/>
      <c r="H13" s="96"/>
      <c r="K13" s="95"/>
      <c r="L13" s="49"/>
      <c r="M13" s="68" t="s">
        <v>192</v>
      </c>
      <c r="N13" s="68">
        <v>18</v>
      </c>
      <c r="O13" s="68">
        <v>20</v>
      </c>
      <c r="P13" s="68">
        <v>14</v>
      </c>
      <c r="Q13" s="68">
        <v>105</v>
      </c>
      <c r="R13" s="96"/>
    </row>
    <row r="14" spans="1:18" ht="17.25" thickBot="1" x14ac:dyDescent="0.3">
      <c r="A14" s="95"/>
      <c r="B14" s="43" t="s">
        <v>192</v>
      </c>
      <c r="C14" s="75">
        <v>18</v>
      </c>
      <c r="D14" s="75">
        <v>20</v>
      </c>
      <c r="E14" s="75">
        <v>14</v>
      </c>
      <c r="F14" s="75">
        <v>105</v>
      </c>
      <c r="G14" s="43"/>
      <c r="H14" s="96"/>
      <c r="K14" s="95"/>
      <c r="L14" s="49"/>
      <c r="M14" s="68" t="s">
        <v>193</v>
      </c>
      <c r="N14" s="68">
        <v>12</v>
      </c>
      <c r="O14" s="68">
        <v>12</v>
      </c>
      <c r="P14" s="68">
        <v>10</v>
      </c>
      <c r="Q14" s="68">
        <v>96</v>
      </c>
      <c r="R14" s="96"/>
    </row>
    <row r="15" spans="1:18" ht="20.25" customHeight="1" thickBot="1" x14ac:dyDescent="0.3">
      <c r="A15" s="95"/>
      <c r="B15" s="42" t="s">
        <v>193</v>
      </c>
      <c r="C15" s="76">
        <v>12</v>
      </c>
      <c r="D15" s="76">
        <v>12</v>
      </c>
      <c r="E15" s="76">
        <v>10</v>
      </c>
      <c r="F15" s="76">
        <v>96</v>
      </c>
      <c r="G15" s="42"/>
      <c r="H15" s="96"/>
      <c r="K15" s="95"/>
      <c r="L15" s="49"/>
      <c r="M15" s="68" t="s">
        <v>194</v>
      </c>
      <c r="N15" s="68">
        <v>13</v>
      </c>
      <c r="O15" s="68">
        <v>14</v>
      </c>
      <c r="P15" s="68">
        <v>9</v>
      </c>
      <c r="Q15" s="68">
        <v>105</v>
      </c>
      <c r="R15" s="96"/>
    </row>
    <row r="16" spans="1:18" ht="17.25" thickBot="1" x14ac:dyDescent="0.3">
      <c r="A16" s="95"/>
      <c r="B16" s="43" t="s">
        <v>194</v>
      </c>
      <c r="C16" s="75">
        <v>13</v>
      </c>
      <c r="D16" s="75">
        <v>14</v>
      </c>
      <c r="E16" s="75">
        <v>9</v>
      </c>
      <c r="F16" s="75">
        <v>105</v>
      </c>
      <c r="G16" s="43"/>
      <c r="H16" s="96"/>
      <c r="K16" s="95"/>
      <c r="L16" s="49"/>
      <c r="M16" s="68" t="s">
        <v>192</v>
      </c>
      <c r="N16" s="68">
        <v>14</v>
      </c>
      <c r="O16" s="68">
        <v>15</v>
      </c>
      <c r="P16" s="68">
        <v>10</v>
      </c>
      <c r="Q16" s="68">
        <v>75</v>
      </c>
      <c r="R16" s="96"/>
    </row>
    <row r="17" spans="1:18" ht="17.25" thickBot="1" x14ac:dyDescent="0.3">
      <c r="A17" s="95"/>
      <c r="B17" s="42" t="s">
        <v>192</v>
      </c>
      <c r="C17" s="76">
        <v>14</v>
      </c>
      <c r="D17" s="76">
        <v>15</v>
      </c>
      <c r="E17" s="76">
        <v>10</v>
      </c>
      <c r="F17" s="76">
        <v>75</v>
      </c>
      <c r="G17" s="42"/>
      <c r="H17" s="96"/>
      <c r="K17" s="95"/>
      <c r="L17" s="49"/>
      <c r="M17" s="68" t="s">
        <v>193</v>
      </c>
      <c r="N17" s="68">
        <v>9</v>
      </c>
      <c r="O17" s="68">
        <v>8</v>
      </c>
      <c r="P17" s="68">
        <v>8</v>
      </c>
      <c r="Q17" s="68">
        <v>76.8</v>
      </c>
      <c r="R17" s="96"/>
    </row>
    <row r="18" spans="1:18" ht="17.25" thickBot="1" x14ac:dyDescent="0.3">
      <c r="A18" s="95"/>
      <c r="B18" s="43" t="s">
        <v>193</v>
      </c>
      <c r="C18" s="75">
        <v>9</v>
      </c>
      <c r="D18" s="75">
        <v>8</v>
      </c>
      <c r="E18" s="75">
        <v>8</v>
      </c>
      <c r="F18" s="75">
        <v>76.8</v>
      </c>
      <c r="G18" s="43"/>
      <c r="H18" s="96"/>
      <c r="K18" s="95"/>
      <c r="L18" s="49"/>
      <c r="M18" s="68" t="s">
        <v>192</v>
      </c>
      <c r="N18" s="68">
        <v>8</v>
      </c>
      <c r="O18" s="68">
        <v>9</v>
      </c>
      <c r="P18" s="68">
        <v>6</v>
      </c>
      <c r="Q18" s="68">
        <v>45</v>
      </c>
      <c r="R18" s="96"/>
    </row>
    <row r="19" spans="1:18" ht="17.25" thickBot="1" x14ac:dyDescent="0.3">
      <c r="A19" s="95"/>
      <c r="B19" s="42" t="s">
        <v>192</v>
      </c>
      <c r="C19" s="76">
        <v>8</v>
      </c>
      <c r="D19" s="76">
        <v>9</v>
      </c>
      <c r="E19" s="76">
        <v>6</v>
      </c>
      <c r="F19" s="76">
        <v>45</v>
      </c>
      <c r="G19" s="49"/>
      <c r="H19" s="96"/>
      <c r="K19" s="95"/>
      <c r="L19" s="49"/>
      <c r="M19" s="49"/>
      <c r="N19" s="49"/>
      <c r="O19" s="49"/>
      <c r="P19" s="49"/>
      <c r="Q19" s="49"/>
      <c r="R19" s="96"/>
    </row>
    <row r="20" spans="1:18" x14ac:dyDescent="0.25">
      <c r="A20" s="95"/>
      <c r="B20" s="49"/>
      <c r="C20" s="49"/>
      <c r="D20" s="49"/>
      <c r="E20" s="49"/>
      <c r="F20" s="49"/>
      <c r="G20" s="49"/>
      <c r="H20" s="96"/>
      <c r="K20" s="95"/>
      <c r="L20" s="49"/>
      <c r="M20" s="49"/>
      <c r="N20" s="49"/>
      <c r="O20" s="49"/>
      <c r="P20" s="49"/>
      <c r="Q20" s="49"/>
      <c r="R20" s="96"/>
    </row>
    <row r="21" spans="1:18" x14ac:dyDescent="0.25">
      <c r="A21" s="95"/>
      <c r="B21" s="49"/>
      <c r="C21" s="49"/>
      <c r="D21" s="49"/>
      <c r="E21" s="49"/>
      <c r="F21" s="49"/>
      <c r="G21" s="49"/>
      <c r="H21" s="96"/>
      <c r="K21" s="95"/>
      <c r="L21" s="49"/>
      <c r="M21" s="49"/>
      <c r="N21" s="49"/>
      <c r="O21" s="49"/>
      <c r="P21" s="49"/>
      <c r="Q21" s="49"/>
      <c r="R21" s="96"/>
    </row>
    <row r="22" spans="1:18" ht="15.75" x14ac:dyDescent="0.25">
      <c r="A22" s="97" t="s">
        <v>238</v>
      </c>
      <c r="B22" s="49"/>
      <c r="C22" s="49"/>
      <c r="D22" s="49"/>
      <c r="E22" s="98">
        <f>DSUM(B13:F19,5,B26:B27)</f>
        <v>225</v>
      </c>
      <c r="F22" s="49"/>
      <c r="G22" s="49"/>
      <c r="H22" s="96"/>
      <c r="K22" s="95"/>
      <c r="L22" s="49"/>
      <c r="M22" s="49" t="s">
        <v>195</v>
      </c>
      <c r="N22" s="49"/>
      <c r="O22" s="49"/>
      <c r="P22" s="49"/>
      <c r="Q22" s="49"/>
      <c r="R22" s="96"/>
    </row>
    <row r="23" spans="1:18" ht="15.75" x14ac:dyDescent="0.25">
      <c r="A23" s="97" t="s">
        <v>239</v>
      </c>
      <c r="B23" s="49"/>
      <c r="C23" s="49"/>
      <c r="D23" s="49"/>
      <c r="E23" s="49"/>
      <c r="F23" s="49"/>
      <c r="G23" s="98">
        <f>DSUM(B13:F19,5,B26:G27)</f>
        <v>75</v>
      </c>
      <c r="H23" s="96"/>
      <c r="K23" s="95"/>
      <c r="L23" s="49"/>
      <c r="M23" s="71" t="s">
        <v>188</v>
      </c>
      <c r="N23" s="71" t="s">
        <v>149</v>
      </c>
      <c r="O23" s="6" t="s">
        <v>123</v>
      </c>
      <c r="P23" s="49"/>
      <c r="Q23" s="49"/>
      <c r="R23" s="96"/>
    </row>
    <row r="24" spans="1:18" x14ac:dyDescent="0.25">
      <c r="A24" s="95"/>
      <c r="B24" s="49"/>
      <c r="C24" s="49"/>
      <c r="D24" s="49"/>
      <c r="E24" s="49"/>
      <c r="F24" s="49"/>
      <c r="G24" s="49"/>
      <c r="H24" s="96"/>
      <c r="K24" s="95"/>
      <c r="L24" s="49"/>
      <c r="M24" s="6" t="s">
        <v>192</v>
      </c>
      <c r="N24" s="6" t="s">
        <v>196</v>
      </c>
      <c r="O24" s="69">
        <f>DAVERAGE(M12:Q18,"Hozam",M23:N24)</f>
        <v>12</v>
      </c>
      <c r="P24" s="49"/>
      <c r="Q24" s="49"/>
      <c r="R24" s="96"/>
    </row>
    <row r="25" spans="1:18" ht="15.75" thickBot="1" x14ac:dyDescent="0.3">
      <c r="A25" s="95"/>
      <c r="B25" s="49"/>
      <c r="C25" s="49"/>
      <c r="D25" s="49"/>
      <c r="E25" s="49"/>
      <c r="F25" s="49"/>
      <c r="G25" s="49"/>
      <c r="H25" s="96"/>
      <c r="K25" s="95"/>
      <c r="L25" s="49"/>
      <c r="M25" s="49"/>
      <c r="N25" s="49"/>
      <c r="O25" s="49"/>
      <c r="P25" s="49"/>
      <c r="Q25" s="49"/>
      <c r="R25" s="96"/>
    </row>
    <row r="26" spans="1:18" ht="17.25" thickBot="1" x14ac:dyDescent="0.3">
      <c r="A26" s="95"/>
      <c r="B26" s="44" t="s">
        <v>188</v>
      </c>
      <c r="C26" s="44" t="s">
        <v>149</v>
      </c>
      <c r="D26" s="44" t="s">
        <v>189</v>
      </c>
      <c r="E26" s="44" t="s">
        <v>190</v>
      </c>
      <c r="F26" s="44" t="s">
        <v>191</v>
      </c>
      <c r="G26" s="44" t="s">
        <v>149</v>
      </c>
      <c r="H26" s="96"/>
      <c r="K26" s="95"/>
      <c r="L26" s="49"/>
      <c r="M26" s="49" t="s">
        <v>197</v>
      </c>
      <c r="N26" s="49"/>
      <c r="O26" s="49"/>
      <c r="P26" s="49"/>
      <c r="Q26" s="49"/>
      <c r="R26" s="96"/>
    </row>
    <row r="27" spans="1:18" x14ac:dyDescent="0.25">
      <c r="A27" s="95"/>
      <c r="B27" s="49" t="s">
        <v>192</v>
      </c>
      <c r="C27" s="49" t="s">
        <v>196</v>
      </c>
      <c r="D27" s="49"/>
      <c r="E27" s="49"/>
      <c r="F27" s="49"/>
      <c r="G27" s="49" t="s">
        <v>240</v>
      </c>
      <c r="H27" s="96"/>
      <c r="K27" s="95"/>
      <c r="L27" s="49"/>
      <c r="M27" s="71" t="s">
        <v>188</v>
      </c>
      <c r="N27" s="71" t="s">
        <v>189</v>
      </c>
      <c r="O27" s="6" t="s">
        <v>123</v>
      </c>
      <c r="P27" s="49"/>
      <c r="Q27" s="49"/>
      <c r="R27" s="96"/>
    </row>
    <row r="28" spans="1:18" x14ac:dyDescent="0.25">
      <c r="A28" s="99"/>
      <c r="B28" s="100"/>
      <c r="C28" s="100"/>
      <c r="D28" s="100"/>
      <c r="E28" s="100"/>
      <c r="F28" s="100"/>
      <c r="G28" s="100"/>
      <c r="H28" s="101"/>
      <c r="K28" s="95"/>
      <c r="L28" s="49"/>
      <c r="M28" s="6"/>
      <c r="N28" s="6"/>
      <c r="O28" s="69">
        <f>DAVERAGE(M12:Q18,3,M27:N28)</f>
        <v>13</v>
      </c>
      <c r="P28" s="49"/>
      <c r="Q28" s="49"/>
      <c r="R28" s="96"/>
    </row>
    <row r="29" spans="1:18" x14ac:dyDescent="0.25">
      <c r="K29" s="95"/>
      <c r="L29" s="49"/>
      <c r="M29" s="49"/>
      <c r="N29" s="49"/>
      <c r="O29" s="49"/>
      <c r="P29" s="49"/>
      <c r="Q29" s="49"/>
      <c r="R29" s="96"/>
    </row>
    <row r="30" spans="1:18" x14ac:dyDescent="0.25">
      <c r="K30" s="95"/>
      <c r="L30" s="49"/>
      <c r="M30" s="49" t="s">
        <v>198</v>
      </c>
      <c r="N30" s="49"/>
      <c r="O30" s="49"/>
      <c r="P30" s="49"/>
      <c r="Q30" s="49"/>
      <c r="R30" s="96"/>
    </row>
    <row r="31" spans="1:18" x14ac:dyDescent="0.25">
      <c r="K31" s="95"/>
      <c r="L31" s="49"/>
      <c r="M31" s="71" t="s">
        <v>188</v>
      </c>
      <c r="N31" s="71" t="s">
        <v>149</v>
      </c>
      <c r="O31" s="6" t="s">
        <v>123</v>
      </c>
      <c r="P31" s="49"/>
      <c r="Q31" s="49"/>
      <c r="R31" s="96"/>
    </row>
    <row r="32" spans="1:18" x14ac:dyDescent="0.25">
      <c r="K32" s="95"/>
      <c r="L32" s="49"/>
      <c r="M32" s="6" t="s">
        <v>193</v>
      </c>
      <c r="N32" s="6"/>
      <c r="O32" s="69">
        <f>DAVERAGE(M12:Q18,2,M31:N32)</f>
        <v>10.5</v>
      </c>
      <c r="P32" s="49"/>
      <c r="Q32" s="49"/>
      <c r="R32" s="96"/>
    </row>
    <row r="33" spans="1:18" x14ac:dyDescent="0.25">
      <c r="K33" s="95"/>
      <c r="L33" s="49"/>
      <c r="M33" s="49"/>
      <c r="N33" s="49"/>
      <c r="O33" s="49"/>
      <c r="P33" s="49"/>
      <c r="Q33" s="49"/>
      <c r="R33" s="96"/>
    </row>
    <row r="34" spans="1:18" x14ac:dyDescent="0.25">
      <c r="K34" s="95"/>
      <c r="L34" s="49"/>
      <c r="M34" s="49" t="s">
        <v>199</v>
      </c>
      <c r="N34" s="49"/>
      <c r="O34" s="49"/>
      <c r="P34" s="49"/>
      <c r="Q34" s="49"/>
      <c r="R34" s="96"/>
    </row>
    <row r="35" spans="1:18" x14ac:dyDescent="0.25">
      <c r="K35" s="95"/>
      <c r="L35" s="49"/>
      <c r="M35" s="71" t="s">
        <v>188</v>
      </c>
      <c r="N35" s="71" t="s">
        <v>149</v>
      </c>
      <c r="O35" s="6" t="s">
        <v>123</v>
      </c>
      <c r="P35" s="49"/>
      <c r="Q35" s="49"/>
      <c r="R35" s="96"/>
    </row>
    <row r="36" spans="1:18" x14ac:dyDescent="0.25">
      <c r="K36" s="95"/>
      <c r="L36" s="49"/>
      <c r="M36" s="6" t="s">
        <v>192</v>
      </c>
      <c r="N36" s="6"/>
      <c r="O36" s="69">
        <f>DAVERAGE(M12:Q18,3,M35:N36)</f>
        <v>14.666666666666666</v>
      </c>
      <c r="P36" s="49"/>
      <c r="Q36" s="49"/>
      <c r="R36" s="96"/>
    </row>
    <row r="37" spans="1:18" x14ac:dyDescent="0.25">
      <c r="K37" s="95"/>
      <c r="L37" s="49"/>
      <c r="M37" s="49"/>
      <c r="N37" s="49"/>
      <c r="O37" s="49"/>
      <c r="P37" s="49"/>
      <c r="Q37" s="49"/>
      <c r="R37" s="96"/>
    </row>
    <row r="38" spans="1:18" x14ac:dyDescent="0.25">
      <c r="K38" s="99"/>
      <c r="L38" s="100"/>
      <c r="M38" s="100"/>
      <c r="N38" s="100"/>
      <c r="O38" s="100"/>
      <c r="P38" s="100"/>
      <c r="Q38" s="100"/>
      <c r="R38" s="101"/>
    </row>
    <row r="39" spans="1:18" x14ac:dyDescent="0.25">
      <c r="A39" s="91"/>
      <c r="B39" s="93"/>
      <c r="C39" s="93"/>
      <c r="D39" s="93"/>
      <c r="E39" s="93"/>
      <c r="F39" s="93"/>
      <c r="G39" s="93"/>
      <c r="H39" s="93"/>
      <c r="I39" s="93"/>
      <c r="J39" s="94"/>
    </row>
    <row r="40" spans="1:18" ht="18.75" x14ac:dyDescent="0.3">
      <c r="A40" s="95"/>
      <c r="B40" s="102" t="s">
        <v>208</v>
      </c>
      <c r="C40" s="49"/>
      <c r="D40" s="49"/>
      <c r="E40" s="49"/>
      <c r="F40" s="49"/>
      <c r="G40" s="49"/>
      <c r="H40" s="49"/>
      <c r="I40" s="49"/>
      <c r="J40" s="96"/>
    </row>
    <row r="41" spans="1:18" x14ac:dyDescent="0.25">
      <c r="A41" s="95"/>
      <c r="B41" s="49"/>
      <c r="C41" s="49"/>
      <c r="D41" s="49"/>
      <c r="E41" s="49"/>
      <c r="F41" s="49"/>
      <c r="G41" s="49"/>
      <c r="H41" s="49"/>
      <c r="I41" s="49"/>
      <c r="J41" s="96"/>
    </row>
    <row r="42" spans="1:18" x14ac:dyDescent="0.25">
      <c r="A42" s="95"/>
      <c r="B42" s="73" t="s">
        <v>209</v>
      </c>
      <c r="C42" s="6" t="s">
        <v>210</v>
      </c>
      <c r="D42" s="6" t="s">
        <v>211</v>
      </c>
      <c r="E42" s="6" t="s">
        <v>212</v>
      </c>
      <c r="F42" s="6" t="s">
        <v>213</v>
      </c>
      <c r="G42" s="6" t="s">
        <v>214</v>
      </c>
      <c r="H42" s="6" t="s">
        <v>215</v>
      </c>
      <c r="I42" s="6" t="s">
        <v>216</v>
      </c>
      <c r="J42" s="96"/>
    </row>
    <row r="43" spans="1:18" x14ac:dyDescent="0.25">
      <c r="A43" s="95"/>
      <c r="B43" s="73" t="s">
        <v>217</v>
      </c>
      <c r="C43" s="6" t="s">
        <v>218</v>
      </c>
      <c r="D43" s="6" t="s">
        <v>219</v>
      </c>
      <c r="E43" s="6" t="s">
        <v>220</v>
      </c>
      <c r="F43" s="6" t="s">
        <v>221</v>
      </c>
      <c r="G43" s="6" t="s">
        <v>218</v>
      </c>
      <c r="H43" s="6"/>
      <c r="I43" s="6"/>
      <c r="J43" s="96"/>
    </row>
    <row r="44" spans="1:18" x14ac:dyDescent="0.25">
      <c r="A44" s="95"/>
      <c r="B44" s="73" t="s">
        <v>222</v>
      </c>
      <c r="C44" s="6" t="s">
        <v>218</v>
      </c>
      <c r="D44" s="6" t="s">
        <v>219</v>
      </c>
      <c r="E44" s="6" t="s">
        <v>223</v>
      </c>
      <c r="F44" s="6" t="s">
        <v>221</v>
      </c>
      <c r="G44" s="6" t="s">
        <v>224</v>
      </c>
      <c r="H44" s="6"/>
      <c r="I44" s="6"/>
      <c r="J44" s="96"/>
    </row>
    <row r="45" spans="1:18" x14ac:dyDescent="0.25">
      <c r="A45" s="95"/>
      <c r="B45" s="73" t="s">
        <v>225</v>
      </c>
      <c r="C45" s="6" t="s">
        <v>224</v>
      </c>
      <c r="D45" s="6" t="s">
        <v>226</v>
      </c>
      <c r="E45" s="6" t="s">
        <v>223</v>
      </c>
      <c r="F45" s="6" t="s">
        <v>227</v>
      </c>
      <c r="G45" s="6" t="s">
        <v>224</v>
      </c>
      <c r="H45" s="6"/>
      <c r="I45" s="6"/>
      <c r="J45" s="96"/>
    </row>
    <row r="46" spans="1:18" x14ac:dyDescent="0.25">
      <c r="A46" s="95"/>
      <c r="B46" s="73" t="s">
        <v>228</v>
      </c>
      <c r="C46" s="6" t="s">
        <v>229</v>
      </c>
      <c r="D46" s="6" t="s">
        <v>226</v>
      </c>
      <c r="E46" s="6" t="s">
        <v>219</v>
      </c>
      <c r="F46" s="6" t="s">
        <v>227</v>
      </c>
      <c r="G46" s="6" t="s">
        <v>229</v>
      </c>
      <c r="H46" s="6"/>
      <c r="I46" s="6"/>
      <c r="J46" s="96"/>
    </row>
    <row r="47" spans="1:18" x14ac:dyDescent="0.25">
      <c r="A47" s="95"/>
      <c r="B47" s="73" t="s">
        <v>230</v>
      </c>
      <c r="C47" s="6"/>
      <c r="D47" s="6" t="s">
        <v>231</v>
      </c>
      <c r="E47" s="6" t="s">
        <v>219</v>
      </c>
      <c r="F47" s="6" t="s">
        <v>232</v>
      </c>
      <c r="G47" s="6" t="s">
        <v>229</v>
      </c>
      <c r="H47" s="6"/>
      <c r="I47" s="6"/>
      <c r="J47" s="96"/>
    </row>
    <row r="48" spans="1:18" x14ac:dyDescent="0.25">
      <c r="A48" s="95"/>
      <c r="B48" s="73" t="s">
        <v>233</v>
      </c>
      <c r="C48" s="6"/>
      <c r="D48" s="6" t="s">
        <v>234</v>
      </c>
      <c r="E48" s="6"/>
      <c r="F48" s="6" t="s">
        <v>232</v>
      </c>
      <c r="G48" s="6"/>
      <c r="H48" s="6"/>
      <c r="I48" s="6"/>
      <c r="J48" s="96"/>
    </row>
    <row r="49" spans="1:10" x14ac:dyDescent="0.25">
      <c r="A49" s="95"/>
      <c r="B49" s="49"/>
      <c r="C49" s="49"/>
      <c r="D49" s="49"/>
      <c r="E49" s="49"/>
      <c r="F49" s="49"/>
      <c r="G49" s="49"/>
      <c r="H49" s="49"/>
      <c r="I49" s="49"/>
      <c r="J49" s="96"/>
    </row>
    <row r="50" spans="1:10" x14ac:dyDescent="0.25">
      <c r="A50" s="95"/>
      <c r="B50" s="49"/>
      <c r="C50" s="49"/>
      <c r="D50" s="49"/>
      <c r="E50" s="49"/>
      <c r="F50" s="49"/>
      <c r="G50" s="49"/>
      <c r="H50" s="49"/>
      <c r="I50" s="49"/>
      <c r="J50" s="96"/>
    </row>
    <row r="51" spans="1:10" x14ac:dyDescent="0.25">
      <c r="A51" s="95"/>
      <c r="B51" s="49"/>
      <c r="C51" s="49"/>
      <c r="D51" s="49"/>
      <c r="E51" s="49"/>
      <c r="F51" s="49"/>
      <c r="G51" s="49"/>
      <c r="H51" s="49"/>
      <c r="I51" s="49"/>
      <c r="J51" s="96"/>
    </row>
    <row r="52" spans="1:10" x14ac:dyDescent="0.25">
      <c r="A52" s="95"/>
      <c r="B52" s="49" t="s">
        <v>235</v>
      </c>
      <c r="C52" s="49"/>
      <c r="D52" s="49"/>
      <c r="E52" s="49"/>
      <c r="F52" s="49"/>
      <c r="G52" s="49"/>
      <c r="H52" s="49"/>
      <c r="I52" s="49"/>
      <c r="J52" s="96"/>
    </row>
    <row r="53" spans="1:10" x14ac:dyDescent="0.25">
      <c r="A53" s="95"/>
      <c r="B53" s="6" t="s">
        <v>209</v>
      </c>
      <c r="C53" s="6" t="s">
        <v>211</v>
      </c>
      <c r="D53" s="49"/>
      <c r="E53" s="49"/>
      <c r="F53" s="49"/>
      <c r="G53" s="49"/>
      <c r="H53" s="49"/>
      <c r="I53" s="49"/>
      <c r="J53" s="96"/>
    </row>
    <row r="54" spans="1:10" x14ac:dyDescent="0.25">
      <c r="A54" s="95"/>
      <c r="B54" s="6" t="s">
        <v>230</v>
      </c>
      <c r="C54" s="74" t="str">
        <f>DGET(B42:G48,C53,B53:B54)</f>
        <v>Töri</v>
      </c>
      <c r="D54" s="49"/>
      <c r="E54" s="49"/>
      <c r="F54" s="49"/>
      <c r="G54" s="49"/>
      <c r="H54" s="49"/>
      <c r="I54" s="49"/>
      <c r="J54" s="96"/>
    </row>
    <row r="55" spans="1:10" x14ac:dyDescent="0.25">
      <c r="A55" s="95"/>
      <c r="B55" s="49"/>
      <c r="C55" s="49"/>
      <c r="D55" s="49"/>
      <c r="E55" s="49"/>
      <c r="F55" s="49"/>
      <c r="G55" s="49"/>
      <c r="H55" s="49"/>
      <c r="I55" s="49"/>
      <c r="J55" s="96"/>
    </row>
    <row r="56" spans="1:10" x14ac:dyDescent="0.25">
      <c r="A56" s="95"/>
      <c r="B56" s="49" t="s">
        <v>236</v>
      </c>
      <c r="C56" s="49"/>
      <c r="D56" s="49"/>
      <c r="E56" s="49"/>
      <c r="F56" s="49"/>
      <c r="G56" s="49"/>
      <c r="H56" s="49"/>
      <c r="I56" s="49"/>
      <c r="J56" s="96"/>
    </row>
    <row r="57" spans="1:10" x14ac:dyDescent="0.25">
      <c r="A57" s="95"/>
      <c r="B57" s="6" t="s">
        <v>209</v>
      </c>
      <c r="C57" s="6" t="s">
        <v>214</v>
      </c>
      <c r="D57" s="49"/>
      <c r="E57" s="49"/>
      <c r="F57" s="49"/>
      <c r="G57" s="49"/>
      <c r="H57" s="49"/>
      <c r="I57" s="49"/>
      <c r="J57" s="96"/>
    </row>
    <row r="58" spans="1:10" x14ac:dyDescent="0.25">
      <c r="A58" s="95"/>
      <c r="B58" s="6" t="s">
        <v>228</v>
      </c>
      <c r="C58" s="74" t="str">
        <f>DGET(B42:G48,C57,B57:B58)</f>
        <v>Rajz</v>
      </c>
      <c r="D58" s="49"/>
      <c r="E58" s="49"/>
      <c r="F58" s="49"/>
      <c r="G58" s="49"/>
      <c r="H58" s="49"/>
      <c r="I58" s="49"/>
      <c r="J58" s="96"/>
    </row>
    <row r="59" spans="1:10" x14ac:dyDescent="0.25">
      <c r="A59" s="95"/>
      <c r="B59" s="49"/>
      <c r="C59" s="49"/>
      <c r="D59" s="49"/>
      <c r="E59" s="49"/>
      <c r="F59" s="49"/>
      <c r="G59" s="49"/>
      <c r="H59" s="49"/>
      <c r="I59" s="49"/>
      <c r="J59" s="96"/>
    </row>
    <row r="60" spans="1:10" x14ac:dyDescent="0.25">
      <c r="A60" s="95"/>
      <c r="B60" s="49" t="s">
        <v>237</v>
      </c>
      <c r="C60" s="49"/>
      <c r="D60" s="49"/>
      <c r="E60" s="49"/>
      <c r="F60" s="49"/>
      <c r="G60" s="49"/>
      <c r="H60" s="49"/>
      <c r="I60" s="49"/>
      <c r="J60" s="96"/>
    </row>
    <row r="61" spans="1:10" x14ac:dyDescent="0.25">
      <c r="A61" s="95"/>
      <c r="B61" s="6" t="s">
        <v>209</v>
      </c>
      <c r="C61" s="6" t="s">
        <v>212</v>
      </c>
      <c r="D61" s="49"/>
      <c r="E61" s="49"/>
      <c r="F61" s="49"/>
      <c r="G61" s="49"/>
      <c r="H61" s="49"/>
      <c r="I61" s="49"/>
      <c r="J61" s="96"/>
    </row>
    <row r="62" spans="1:10" x14ac:dyDescent="0.25">
      <c r="A62" s="95"/>
      <c r="B62" s="6" t="s">
        <v>222</v>
      </c>
      <c r="C62" s="74" t="str">
        <f>DGET(B42:G48,C61,B61:B62)</f>
        <v>Angol</v>
      </c>
      <c r="D62" s="49"/>
      <c r="E62" s="49"/>
      <c r="F62" s="49"/>
      <c r="G62" s="49"/>
      <c r="H62" s="49"/>
      <c r="I62" s="49"/>
      <c r="J62" s="96"/>
    </row>
    <row r="63" spans="1:10" x14ac:dyDescent="0.25">
      <c r="A63" s="99"/>
      <c r="B63" s="100"/>
      <c r="C63" s="100"/>
      <c r="D63" s="100"/>
      <c r="E63" s="100"/>
      <c r="F63" s="100"/>
      <c r="G63" s="100"/>
      <c r="H63" s="100"/>
      <c r="I63" s="100"/>
      <c r="J63" s="10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workbookViewId="0">
      <selection sqref="A1:L2"/>
    </sheetView>
  </sheetViews>
  <sheetFormatPr defaultRowHeight="15" x14ac:dyDescent="0.25"/>
  <cols>
    <col min="1" max="1" width="38.28515625" customWidth="1"/>
    <col min="2" max="2" width="20.85546875" customWidth="1"/>
    <col min="5" max="5" width="13.140625" customWidth="1"/>
  </cols>
  <sheetData>
    <row r="1" spans="1:12" ht="18.75" x14ac:dyDescent="0.3">
      <c r="A1" s="115" t="s">
        <v>19</v>
      </c>
      <c r="B1" s="116" t="s">
        <v>52</v>
      </c>
      <c r="C1" s="116"/>
      <c r="D1" s="116"/>
      <c r="E1" s="116"/>
      <c r="F1" s="116"/>
      <c r="G1" s="116"/>
      <c r="H1" s="116"/>
      <c r="I1" s="116"/>
      <c r="J1" s="116"/>
      <c r="K1" s="116"/>
      <c r="L1" s="116"/>
    </row>
    <row r="2" spans="1:12" ht="18.75" x14ac:dyDescent="0.3">
      <c r="A2" s="115" t="s">
        <v>20</v>
      </c>
      <c r="B2" s="116" t="s">
        <v>53</v>
      </c>
      <c r="C2" s="116"/>
      <c r="D2" s="116"/>
      <c r="E2" s="116"/>
      <c r="F2" s="116"/>
      <c r="G2" s="116"/>
      <c r="H2" s="116"/>
      <c r="I2" s="116"/>
      <c r="J2" s="116"/>
      <c r="K2" s="116"/>
      <c r="L2" s="116"/>
    </row>
    <row r="4" spans="1:12" ht="21" x14ac:dyDescent="0.35">
      <c r="A4" s="3" t="s">
        <v>165</v>
      </c>
    </row>
    <row r="5" spans="1:12" x14ac:dyDescent="0.25">
      <c r="A5" s="7" t="s">
        <v>147</v>
      </c>
      <c r="B5" s="6" t="s">
        <v>148</v>
      </c>
      <c r="C5" s="6" t="s">
        <v>149</v>
      </c>
      <c r="D5" s="6" t="s">
        <v>150</v>
      </c>
      <c r="E5" s="61" t="str">
        <f>B5</f>
        <v>Név</v>
      </c>
    </row>
    <row r="6" spans="1:12" x14ac:dyDescent="0.25">
      <c r="A6" s="7">
        <v>39</v>
      </c>
      <c r="B6" s="6" t="s">
        <v>151</v>
      </c>
      <c r="C6" s="6">
        <v>145</v>
      </c>
      <c r="D6" s="6">
        <v>54</v>
      </c>
      <c r="E6" s="61" t="str">
        <f>B6</f>
        <v>Kiss János</v>
      </c>
    </row>
    <row r="7" spans="1:12" x14ac:dyDescent="0.25">
      <c r="A7" s="7">
        <v>40</v>
      </c>
      <c r="B7" s="6" t="s">
        <v>152</v>
      </c>
      <c r="C7" s="6">
        <v>135</v>
      </c>
      <c r="D7" s="6">
        <v>64</v>
      </c>
      <c r="E7" s="61" t="str">
        <f t="shared" ref="E7:E12" si="0">B7</f>
        <v>Nagy Béla</v>
      </c>
    </row>
    <row r="8" spans="1:12" x14ac:dyDescent="0.25">
      <c r="A8" s="7">
        <v>41</v>
      </c>
      <c r="B8" s="6" t="s">
        <v>153</v>
      </c>
      <c r="C8" s="6">
        <v>186</v>
      </c>
      <c r="D8" s="6">
        <v>57</v>
      </c>
      <c r="E8" s="61" t="str">
        <f t="shared" si="0"/>
        <v>Tóth Jenő</v>
      </c>
    </row>
    <row r="9" spans="1:12" x14ac:dyDescent="0.25">
      <c r="A9" s="7">
        <v>42</v>
      </c>
      <c r="B9" s="6" t="s">
        <v>154</v>
      </c>
      <c r="C9" s="6">
        <v>156</v>
      </c>
      <c r="D9" s="6">
        <v>45</v>
      </c>
      <c r="E9" s="61" t="str">
        <f t="shared" si="0"/>
        <v>Kocsis Artúr</v>
      </c>
    </row>
    <row r="10" spans="1:12" x14ac:dyDescent="0.25">
      <c r="A10" s="7">
        <v>43</v>
      </c>
      <c r="B10" s="6" t="s">
        <v>155</v>
      </c>
      <c r="C10" s="6">
        <v>168</v>
      </c>
      <c r="D10" s="6">
        <v>79</v>
      </c>
      <c r="E10" s="61" t="str">
        <f t="shared" si="0"/>
        <v>Nagy Natália</v>
      </c>
    </row>
    <row r="11" spans="1:12" x14ac:dyDescent="0.25">
      <c r="A11" s="7">
        <v>44</v>
      </c>
      <c r="B11" s="6" t="s">
        <v>156</v>
      </c>
      <c r="C11" s="6">
        <v>169</v>
      </c>
      <c r="D11" s="6">
        <v>79</v>
      </c>
      <c r="E11" s="61" t="str">
        <f t="shared" si="0"/>
        <v>Kovács Pál</v>
      </c>
    </row>
    <row r="12" spans="1:12" x14ac:dyDescent="0.25">
      <c r="A12" s="7">
        <v>45</v>
      </c>
      <c r="B12" s="6" t="s">
        <v>157</v>
      </c>
      <c r="C12" s="6">
        <v>203</v>
      </c>
      <c r="D12" s="6">
        <v>123</v>
      </c>
      <c r="E12" s="61" t="str">
        <f t="shared" si="0"/>
        <v>Tóth Irma</v>
      </c>
    </row>
    <row r="15" spans="1:12" x14ac:dyDescent="0.25">
      <c r="A15" t="s">
        <v>158</v>
      </c>
      <c r="D15" s="59">
        <f>MAX(A6:A12)</f>
        <v>45</v>
      </c>
    </row>
    <row r="16" spans="1:12" x14ac:dyDescent="0.25">
      <c r="A16" s="6" t="s">
        <v>140</v>
      </c>
      <c r="B16" s="40" t="str">
        <f>VLOOKUP(D15,A6:B12,2)</f>
        <v>Tóth Irma</v>
      </c>
    </row>
    <row r="18" spans="1:6" x14ac:dyDescent="0.25">
      <c r="A18" t="s">
        <v>159</v>
      </c>
    </row>
    <row r="19" spans="1:6" x14ac:dyDescent="0.25">
      <c r="A19" s="6" t="s">
        <v>140</v>
      </c>
      <c r="B19" s="40">
        <f>VLOOKUP(42,A6:D12,4)</f>
        <v>45</v>
      </c>
    </row>
    <row r="21" spans="1:6" x14ac:dyDescent="0.25">
      <c r="A21" t="s">
        <v>160</v>
      </c>
    </row>
    <row r="22" spans="1:6" x14ac:dyDescent="0.25">
      <c r="A22" s="6" t="s">
        <v>140</v>
      </c>
      <c r="B22" s="40">
        <f>VLOOKUP(45,A6:C12,3)</f>
        <v>203</v>
      </c>
    </row>
    <row r="24" spans="1:6" x14ac:dyDescent="0.25">
      <c r="A24" t="s">
        <v>161</v>
      </c>
    </row>
    <row r="25" spans="1:6" x14ac:dyDescent="0.25">
      <c r="A25" s="6" t="s">
        <v>140</v>
      </c>
      <c r="B25" s="40">
        <f>VLOOKUP("Kovács Pál",B6:D12,3,0)</f>
        <v>79</v>
      </c>
    </row>
    <row r="27" spans="1:6" x14ac:dyDescent="0.25">
      <c r="A27" t="s">
        <v>162</v>
      </c>
    </row>
    <row r="28" spans="1:6" x14ac:dyDescent="0.25">
      <c r="A28" s="6" t="s">
        <v>140</v>
      </c>
      <c r="B28" s="40">
        <f>VLOOKUP(203,C6:D12,2)</f>
        <v>123</v>
      </c>
    </row>
    <row r="30" spans="1:6" x14ac:dyDescent="0.25">
      <c r="A30" t="s">
        <v>163</v>
      </c>
    </row>
    <row r="31" spans="1:6" x14ac:dyDescent="0.25">
      <c r="A31" s="6" t="s">
        <v>140</v>
      </c>
      <c r="B31" s="40" t="str">
        <f>VLOOKUP(135,C6:E12,3,0)</f>
        <v>Nagy Béla</v>
      </c>
      <c r="D31" s="60" t="s">
        <v>164</v>
      </c>
      <c r="E31" s="61"/>
      <c r="F31" s="6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C14" sqref="C14"/>
    </sheetView>
  </sheetViews>
  <sheetFormatPr defaultRowHeight="15" x14ac:dyDescent="0.25"/>
  <cols>
    <col min="1" max="1" width="11.42578125" bestFit="1" customWidth="1"/>
  </cols>
  <sheetData>
    <row r="1" spans="1:1" x14ac:dyDescent="0.25">
      <c r="A1" s="116" t="s">
        <v>260</v>
      </c>
    </row>
    <row r="2" spans="1:1" x14ac:dyDescent="0.25">
      <c r="A2" s="116" t="s">
        <v>261</v>
      </c>
    </row>
    <row r="3" spans="1:1" x14ac:dyDescent="0.25">
      <c r="A3" s="116" t="s">
        <v>262</v>
      </c>
    </row>
    <row r="4" spans="1:1" x14ac:dyDescent="0.25">
      <c r="A4" s="116" t="s">
        <v>265</v>
      </c>
    </row>
    <row r="5" spans="1:1" x14ac:dyDescent="0.25">
      <c r="A5" s="116" t="s">
        <v>263</v>
      </c>
    </row>
    <row r="6" spans="1:1" x14ac:dyDescent="0.25">
      <c r="A6" s="116" t="s">
        <v>264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10</vt:i4>
      </vt:variant>
    </vt:vector>
  </HeadingPairs>
  <TitlesOfParts>
    <vt:vector size="10" baseType="lpstr">
      <vt:lpstr>Alapfüggvények</vt:lpstr>
      <vt:lpstr>Paraméter nélküli fgvek</vt:lpstr>
      <vt:lpstr>Dátumkezelő fgvek</vt:lpstr>
      <vt:lpstr>Darab fgvek</vt:lpstr>
      <vt:lpstr>HA fgvek</vt:lpstr>
      <vt:lpstr>Egyéb</vt:lpstr>
      <vt:lpstr>Mátrix fgvek</vt:lpstr>
      <vt:lpstr>Adatbázis fgvek</vt:lpstr>
      <vt:lpstr>Kereső fgvek</vt:lpstr>
      <vt:lpstr>Szövegfüggvények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Melinda</cp:lastModifiedBy>
  <dcterms:created xsi:type="dcterms:W3CDTF">2014-03-26T09:57:39Z</dcterms:created>
  <dcterms:modified xsi:type="dcterms:W3CDTF">2014-04-07T19:28:38Z</dcterms:modified>
</cp:coreProperties>
</file>